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  <sheet name="_Z1" sheetId="2" state="hidden" r:id="rId2"/>
  </sheets>
  <externalReferences>
    <externalReference r:id="rId5"/>
  </externalReferences>
  <definedNames>
    <definedName name="_Z1">'_Z1'!$A$1:$AM$39</definedName>
    <definedName name="_xlnm.Print_Area" localSheetId="0">'1'!$A$1:$I$48</definedName>
  </definedNames>
  <calcPr calcMode="manual" fullCalcOnLoad="1"/>
</workbook>
</file>

<file path=xl/sharedStrings.xml><?xml version="1.0" encoding="utf-8"?>
<sst xmlns="http://schemas.openxmlformats.org/spreadsheetml/2006/main" count="115" uniqueCount="79">
  <si>
    <t>Таблиця 1</t>
  </si>
  <si>
    <t xml:space="preserve">Кількість справ та матеріалів, що надійшли до апеляційних та місцевих судів </t>
  </si>
  <si>
    <t>№ з/п</t>
  </si>
  <si>
    <t>Найменування показників</t>
  </si>
  <si>
    <t>А</t>
  </si>
  <si>
    <t>Б</t>
  </si>
  <si>
    <t>Надійшло до апеляційних та місцевих судів (І інстанція) (усього)</t>
  </si>
  <si>
    <t>у тому числі</t>
  </si>
  <si>
    <t>справ і матеріалів кримінального судочинства</t>
  </si>
  <si>
    <t>Усього</t>
  </si>
  <si>
    <t>з них</t>
  </si>
  <si>
    <t>у тому числі справ</t>
  </si>
  <si>
    <t>місцеві загальні</t>
  </si>
  <si>
    <t>усього</t>
  </si>
  <si>
    <t>апеляційні загальні</t>
  </si>
  <si>
    <t xml:space="preserve">справ і матеріалів адміністративного судочинства </t>
  </si>
  <si>
    <t>окружні адміністративні</t>
  </si>
  <si>
    <t>апеляційні адміністративні</t>
  </si>
  <si>
    <t>справ і матеріалів цивільного судочинства</t>
  </si>
  <si>
    <t>справ і матеріалів про адміністративні правопорушення</t>
  </si>
  <si>
    <t>справ і матеріалів господарського судочинства</t>
  </si>
  <si>
    <t>місцеві господарські</t>
  </si>
  <si>
    <t>інших справ і матеріалів</t>
  </si>
  <si>
    <t>Надійшло до  апеляційних судів за апеляціями (усього)</t>
  </si>
  <si>
    <t>кримінальних справ та матеріалів</t>
  </si>
  <si>
    <t>адміністративних справ</t>
  </si>
  <si>
    <t xml:space="preserve">апеляційні адміністративні </t>
  </si>
  <si>
    <t xml:space="preserve">цивільних справ </t>
  </si>
  <si>
    <t>господарських справ, матеріалів</t>
  </si>
  <si>
    <t xml:space="preserve">справ про адміністративні правопорушення </t>
  </si>
  <si>
    <t>Надійшло до місцевих та апеляційних судів заяв про перегляд судових рішень за нововиявленими обставинами (усього)</t>
  </si>
  <si>
    <t>про перегляд рішень адміністративного судочинства</t>
  </si>
  <si>
    <t>місцеві загальні та окружні адміністративні</t>
  </si>
  <si>
    <t>апеляційні загальні та апеляційні адміністративні</t>
  </si>
  <si>
    <t>про перегляд рішень цивільного судочинства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</si>
  <si>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</si>
  <si>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</si>
  <si>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</si>
  <si>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</si>
  <si>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</si>
  <si>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</si>
  <si>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</si>
  <si>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</si>
  <si>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</si>
  <si>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</si>
  <si>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</si>
  <si>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</si>
  <si>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</si>
  <si>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</si>
  <si>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</si>
  <si>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</si>
  <si>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</si>
  <si>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</si>
  <si>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</si>
  <si>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</si>
  <si>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</si>
  <si>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</si>
  <si>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</si>
  <si>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</si>
  <si>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</si>
  <si>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</si>
  <si>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</si>
  <si>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</si>
  <si>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</si>
  <si>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</si>
  <si>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</si>
  <si>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</si>
  <si>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</si>
  <si>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</si>
  <si>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</si>
  <si>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</si>
  <si>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</si>
  <si>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</si>
  <si>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kr</t>
  </si>
  <si>
    <t xml:space="preserve"> </t>
  </si>
  <si>
    <t>I півріччя 2013</t>
  </si>
  <si>
    <t>I півріччя 2014</t>
  </si>
  <si>
    <t>Надійшло до  апеляційних судів справ про перегляд судових рішень кримінального судочинства за нововиявленими обставинами (у порядку виключного провадження)</t>
  </si>
  <si>
    <t>Динаміка, %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</si>
</sst>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 quotePrefix="1">
      <alignment/>
    </xf>
    <xf numFmtId="1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1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LANS_TABLY\TPR\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8">
          <cell r="H8">
            <v>1841013</v>
          </cell>
        </row>
        <row r="9">
          <cell r="H9">
            <v>336619</v>
          </cell>
        </row>
        <row r="10">
          <cell r="H10">
            <v>77734</v>
          </cell>
        </row>
        <row r="11">
          <cell r="H11">
            <v>336152</v>
          </cell>
        </row>
        <row r="12">
          <cell r="H12">
            <v>77731</v>
          </cell>
        </row>
        <row r="13">
          <cell r="H13">
            <v>467</v>
          </cell>
        </row>
        <row r="14">
          <cell r="H14">
            <v>3</v>
          </cell>
        </row>
        <row r="15">
          <cell r="H15">
            <v>177224</v>
          </cell>
        </row>
        <row r="16">
          <cell r="H16">
            <v>137528</v>
          </cell>
        </row>
        <row r="17">
          <cell r="H17">
            <v>62259</v>
          </cell>
        </row>
        <row r="18">
          <cell r="H18">
            <v>40009</v>
          </cell>
        </row>
        <row r="19">
          <cell r="H19">
            <v>114947</v>
          </cell>
        </row>
        <row r="20">
          <cell r="H20">
            <v>97517</v>
          </cell>
        </row>
        <row r="21">
          <cell r="H21">
            <v>18</v>
          </cell>
        </row>
        <row r="22">
          <cell r="H22">
            <v>2</v>
          </cell>
        </row>
        <row r="23">
          <cell r="H23">
            <v>764604</v>
          </cell>
        </row>
        <row r="24">
          <cell r="H24">
            <v>539414</v>
          </cell>
        </row>
        <row r="27">
          <cell r="H27">
            <v>493397</v>
          </cell>
        </row>
        <row r="28">
          <cell r="H28">
            <v>487636</v>
          </cell>
        </row>
        <row r="29">
          <cell r="H29">
            <v>69169</v>
          </cell>
        </row>
        <row r="30">
          <cell r="H30">
            <v>53529</v>
          </cell>
        </row>
        <row r="31">
          <cell r="H31">
            <v>807073</v>
          </cell>
        </row>
        <row r="32">
          <cell r="H32">
            <v>80420</v>
          </cell>
        </row>
        <row r="33">
          <cell r="H33">
            <v>28007</v>
          </cell>
        </row>
        <row r="34">
          <cell r="H34">
            <v>5723</v>
          </cell>
        </row>
        <row r="35">
          <cell r="H35">
            <v>620192</v>
          </cell>
        </row>
        <row r="36">
          <cell r="H36">
            <v>75422</v>
          </cell>
        </row>
        <row r="37">
          <cell r="H37">
            <v>18015</v>
          </cell>
        </row>
        <row r="38">
          <cell r="H38">
            <v>7301</v>
          </cell>
        </row>
        <row r="39">
          <cell r="H39">
            <v>168</v>
          </cell>
        </row>
        <row r="40">
          <cell r="H40">
            <v>4196</v>
          </cell>
        </row>
        <row r="41">
          <cell r="H41">
            <v>1479</v>
          </cell>
        </row>
        <row r="42">
          <cell r="H42">
            <v>976</v>
          </cell>
        </row>
        <row r="43">
          <cell r="H43">
            <v>503</v>
          </cell>
        </row>
        <row r="44">
          <cell r="H44">
            <v>2717</v>
          </cell>
        </row>
        <row r="45">
          <cell r="H45">
            <v>2274</v>
          </cell>
        </row>
        <row r="46">
          <cell r="H46">
            <v>443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SheetLayoutView="100" zoomScalePageLayoutView="0" workbookViewId="0" topLeftCell="A10">
      <selection activeCell="B5" sqref="B5:F6"/>
    </sheetView>
  </sheetViews>
  <sheetFormatPr defaultColWidth="9.00390625" defaultRowHeight="12.75"/>
  <cols>
    <col min="1" max="1" width="4.375" style="1" customWidth="1"/>
    <col min="2" max="2" width="4.125" style="1" customWidth="1"/>
    <col min="3" max="3" width="25.375" style="1" customWidth="1"/>
    <col min="4" max="4" width="3.375" style="1" customWidth="1"/>
    <col min="5" max="5" width="13.00390625" style="1" customWidth="1"/>
    <col min="6" max="6" width="18.25390625" style="1" customWidth="1"/>
    <col min="7" max="7" width="9.25390625" style="1" customWidth="1"/>
    <col min="8" max="8" width="9.75390625" style="1" customWidth="1"/>
    <col min="9" max="9" width="10.75390625" style="1" customWidth="1"/>
    <col min="10" max="10" width="10.625" style="1" customWidth="1"/>
    <col min="11" max="11" width="12.75390625" style="1" customWidth="1"/>
    <col min="12" max="16384" width="9.125" style="1" customWidth="1"/>
  </cols>
  <sheetData>
    <row r="1" ht="11.25" customHeight="1">
      <c r="I1" s="26" t="s">
        <v>0</v>
      </c>
    </row>
    <row r="2" spans="1:13" ht="16.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2"/>
      <c r="M2" s="9"/>
    </row>
    <row r="3" spans="1:10" ht="14.25" customHeight="1">
      <c r="A3" s="3"/>
      <c r="B3" s="3"/>
      <c r="C3" s="10" t="s">
        <v>74</v>
      </c>
      <c r="D3" s="10"/>
      <c r="E3" s="10"/>
      <c r="F3" s="10"/>
      <c r="G3" s="10"/>
      <c r="H3" s="10"/>
      <c r="I3" s="3"/>
      <c r="J3" s="3"/>
    </row>
    <row r="4" spans="1:10" ht="4.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9" ht="20.25" customHeight="1">
      <c r="A5" s="37" t="s">
        <v>2</v>
      </c>
      <c r="B5" s="33" t="s">
        <v>3</v>
      </c>
      <c r="C5" s="33"/>
      <c r="D5" s="33"/>
      <c r="E5" s="33"/>
      <c r="F5" s="33"/>
      <c r="G5" s="33" t="s">
        <v>75</v>
      </c>
      <c r="H5" s="33" t="s">
        <v>76</v>
      </c>
      <c r="I5" s="38" t="s">
        <v>78</v>
      </c>
    </row>
    <row r="6" spans="1:9" ht="21.75" customHeight="1">
      <c r="A6" s="37"/>
      <c r="B6" s="33"/>
      <c r="C6" s="33"/>
      <c r="D6" s="33"/>
      <c r="E6" s="33"/>
      <c r="F6" s="33"/>
      <c r="G6" s="33"/>
      <c r="H6" s="33"/>
      <c r="I6" s="39"/>
    </row>
    <row r="7" spans="1:9" ht="14.25" customHeight="1">
      <c r="A7" s="40" t="s">
        <v>4</v>
      </c>
      <c r="B7" s="33" t="s">
        <v>5</v>
      </c>
      <c r="C7" s="33"/>
      <c r="D7" s="33"/>
      <c r="E7" s="33"/>
      <c r="F7" s="33"/>
      <c r="G7" s="40">
        <v>1</v>
      </c>
      <c r="H7" s="40">
        <v>2</v>
      </c>
      <c r="I7" s="40">
        <v>3</v>
      </c>
    </row>
    <row r="8" spans="1:16" ht="30" customHeight="1">
      <c r="A8" s="29">
        <v>1</v>
      </c>
      <c r="B8" s="30" t="s">
        <v>6</v>
      </c>
      <c r="C8" s="30"/>
      <c r="D8" s="30"/>
      <c r="E8" s="30"/>
      <c r="F8" s="30"/>
      <c r="G8" s="6">
        <f>'[1]1'!H8</f>
        <v>1841013</v>
      </c>
      <c r="H8" s="6">
        <f>H9+H15+H23+H27+H29</f>
        <v>1733126</v>
      </c>
      <c r="I8" s="31">
        <f>H8/G8*100-100</f>
        <v>-5.8601976194627525</v>
      </c>
      <c r="J8" s="4">
        <f>SUM(H8-G8)</f>
        <v>-107887</v>
      </c>
      <c r="K8" s="5">
        <f aca="true" t="shared" si="0" ref="K8:K30">SUM(J8*100/G8)</f>
        <v>-5.860197619462763</v>
      </c>
      <c r="L8" s="4"/>
      <c r="M8" s="4">
        <v>0</v>
      </c>
      <c r="N8" s="5"/>
      <c r="P8" s="8"/>
    </row>
    <row r="9" spans="1:16" ht="15" customHeight="1">
      <c r="A9" s="29"/>
      <c r="B9" s="11" t="s">
        <v>7</v>
      </c>
      <c r="C9" s="12" t="s">
        <v>8</v>
      </c>
      <c r="D9" s="13" t="s">
        <v>9</v>
      </c>
      <c r="E9" s="13"/>
      <c r="F9" s="13"/>
      <c r="G9" s="6">
        <f>'[1]1'!H9</f>
        <v>336619</v>
      </c>
      <c r="H9" s="6">
        <f>H11+H13</f>
        <v>418042</v>
      </c>
      <c r="I9" s="31">
        <f aca="true" t="shared" si="1" ref="I9:I47">H9/G9*100-100</f>
        <v>24.18847420971484</v>
      </c>
      <c r="J9" s="4">
        <f aca="true" t="shared" si="2" ref="J9:J30">SUM(H9-G9)</f>
        <v>81423</v>
      </c>
      <c r="K9" s="5">
        <f t="shared" si="0"/>
        <v>24.18847420971484</v>
      </c>
      <c r="L9" s="4"/>
      <c r="M9" s="4"/>
      <c r="N9" s="5"/>
      <c r="P9" s="8"/>
    </row>
    <row r="10" spans="1:16" ht="15" customHeight="1">
      <c r="A10" s="29"/>
      <c r="B10" s="11"/>
      <c r="C10" s="12"/>
      <c r="D10" s="14" t="s">
        <v>10</v>
      </c>
      <c r="E10" s="13" t="s">
        <v>11</v>
      </c>
      <c r="F10" s="13"/>
      <c r="G10" s="6">
        <f>'[1]1'!H10</f>
        <v>77734</v>
      </c>
      <c r="H10" s="6">
        <f>H12+H14</f>
        <v>72700</v>
      </c>
      <c r="I10" s="31">
        <f t="shared" si="1"/>
        <v>-6.4759307381583255</v>
      </c>
      <c r="J10" s="4">
        <f t="shared" si="2"/>
        <v>-5034</v>
      </c>
      <c r="K10" s="5">
        <f t="shared" si="0"/>
        <v>-6.475930738158334</v>
      </c>
      <c r="L10" s="4"/>
      <c r="M10" s="4"/>
      <c r="N10" s="5"/>
      <c r="P10" s="8"/>
    </row>
    <row r="11" spans="1:16" ht="15.75" customHeight="1">
      <c r="A11" s="29"/>
      <c r="B11" s="11"/>
      <c r="C11" s="12"/>
      <c r="D11" s="14"/>
      <c r="E11" s="13" t="s">
        <v>12</v>
      </c>
      <c r="F11" s="22" t="s">
        <v>13</v>
      </c>
      <c r="G11" s="6">
        <f>'[1]1'!H11</f>
        <v>336152</v>
      </c>
      <c r="H11" s="6">
        <v>418036</v>
      </c>
      <c r="I11" s="31">
        <f t="shared" si="1"/>
        <v>24.35921844879698</v>
      </c>
      <c r="J11" s="4">
        <f t="shared" si="2"/>
        <v>81884</v>
      </c>
      <c r="K11" s="5">
        <f t="shared" si="0"/>
        <v>24.359218448796973</v>
      </c>
      <c r="L11" s="5"/>
      <c r="M11" s="5"/>
      <c r="N11" s="5"/>
      <c r="P11" s="8"/>
    </row>
    <row r="12" spans="1:16" ht="19.5" customHeight="1">
      <c r="A12" s="29"/>
      <c r="B12" s="11"/>
      <c r="C12" s="12"/>
      <c r="D12" s="14"/>
      <c r="E12" s="13"/>
      <c r="F12" s="23" t="s">
        <v>11</v>
      </c>
      <c r="G12" s="6">
        <f>'[1]1'!H12</f>
        <v>77731</v>
      </c>
      <c r="H12" s="6">
        <v>72700</v>
      </c>
      <c r="I12" s="31">
        <f t="shared" si="1"/>
        <v>-6.4723212103279195</v>
      </c>
      <c r="J12" s="4">
        <f t="shared" si="2"/>
        <v>-5031</v>
      </c>
      <c r="K12" s="5">
        <f t="shared" si="0"/>
        <v>-6.472321210327926</v>
      </c>
      <c r="L12" s="5"/>
      <c r="M12" s="5"/>
      <c r="N12" s="5"/>
      <c r="P12" s="8"/>
    </row>
    <row r="13" spans="1:16" ht="15" customHeight="1">
      <c r="A13" s="29"/>
      <c r="B13" s="11"/>
      <c r="C13" s="12"/>
      <c r="D13" s="14"/>
      <c r="E13" s="15" t="s">
        <v>14</v>
      </c>
      <c r="F13" s="22" t="s">
        <v>13</v>
      </c>
      <c r="G13" s="6">
        <f>'[1]1'!H13</f>
        <v>467</v>
      </c>
      <c r="H13" s="6">
        <v>6</v>
      </c>
      <c r="I13" s="31">
        <f t="shared" si="1"/>
        <v>-98.71520342612419</v>
      </c>
      <c r="J13" s="4">
        <f t="shared" si="2"/>
        <v>-461</v>
      </c>
      <c r="K13" s="5">
        <f t="shared" si="0"/>
        <v>-98.71520342612419</v>
      </c>
      <c r="L13" s="5"/>
      <c r="M13" s="5"/>
      <c r="N13" s="5"/>
      <c r="P13" s="8"/>
    </row>
    <row r="14" spans="1:16" ht="15" customHeight="1">
      <c r="A14" s="29"/>
      <c r="B14" s="11"/>
      <c r="C14" s="12"/>
      <c r="D14" s="14"/>
      <c r="E14" s="15"/>
      <c r="F14" s="23" t="s">
        <v>11</v>
      </c>
      <c r="G14" s="6">
        <f>'[1]1'!H14</f>
        <v>3</v>
      </c>
      <c r="H14" s="6">
        <v>0</v>
      </c>
      <c r="I14" s="31">
        <f t="shared" si="1"/>
        <v>-100</v>
      </c>
      <c r="J14" s="4">
        <f t="shared" si="2"/>
        <v>-3</v>
      </c>
      <c r="K14" s="5">
        <f t="shared" si="0"/>
        <v>-100</v>
      </c>
      <c r="L14" s="5"/>
      <c r="M14" s="5"/>
      <c r="N14" s="5"/>
      <c r="P14" s="8"/>
    </row>
    <row r="15" spans="1:16" ht="15" customHeight="1">
      <c r="A15" s="29"/>
      <c r="B15" s="11"/>
      <c r="C15" s="12" t="s">
        <v>15</v>
      </c>
      <c r="D15" s="13" t="s">
        <v>9</v>
      </c>
      <c r="E15" s="13"/>
      <c r="F15" s="13"/>
      <c r="G15" s="6">
        <f>'[1]1'!H15</f>
        <v>177224</v>
      </c>
      <c r="H15" s="6">
        <v>163077</v>
      </c>
      <c r="I15" s="31">
        <f t="shared" si="1"/>
        <v>-7.9825531530718195</v>
      </c>
      <c r="J15" s="4">
        <f t="shared" si="2"/>
        <v>-14147</v>
      </c>
      <c r="K15" s="5">
        <f t="shared" si="0"/>
        <v>-7.982553153071819</v>
      </c>
      <c r="L15" s="5"/>
      <c r="M15" s="5"/>
      <c r="N15" s="5"/>
      <c r="P15" s="8"/>
    </row>
    <row r="16" spans="1:16" ht="15.75" customHeight="1">
      <c r="A16" s="29"/>
      <c r="B16" s="11"/>
      <c r="C16" s="12"/>
      <c r="D16" s="14" t="s">
        <v>10</v>
      </c>
      <c r="E16" s="15" t="s">
        <v>11</v>
      </c>
      <c r="F16" s="15"/>
      <c r="G16" s="6">
        <f>'[1]1'!H16</f>
        <v>137528</v>
      </c>
      <c r="H16" s="6">
        <v>119853</v>
      </c>
      <c r="I16" s="31">
        <f t="shared" si="1"/>
        <v>-12.851928334593694</v>
      </c>
      <c r="J16" s="4">
        <f t="shared" si="2"/>
        <v>-17675</v>
      </c>
      <c r="K16" s="5">
        <f t="shared" si="0"/>
        <v>-12.851928334593683</v>
      </c>
      <c r="L16" s="5"/>
      <c r="M16" s="5"/>
      <c r="N16" s="5"/>
      <c r="P16" s="8"/>
    </row>
    <row r="17" spans="1:16" ht="16.5" customHeight="1">
      <c r="A17" s="29"/>
      <c r="B17" s="11"/>
      <c r="C17" s="12"/>
      <c r="D17" s="14"/>
      <c r="E17" s="15" t="s">
        <v>12</v>
      </c>
      <c r="F17" s="22" t="s">
        <v>13</v>
      </c>
      <c r="G17" s="6">
        <f>'[1]1'!H17</f>
        <v>62259</v>
      </c>
      <c r="H17" s="6">
        <v>61438</v>
      </c>
      <c r="I17" s="31">
        <f t="shared" si="1"/>
        <v>-1.3186848487768827</v>
      </c>
      <c r="J17" s="4">
        <f t="shared" si="2"/>
        <v>-821</v>
      </c>
      <c r="K17" s="5">
        <f t="shared" si="0"/>
        <v>-1.3186848487768836</v>
      </c>
      <c r="L17" s="5"/>
      <c r="M17" s="5"/>
      <c r="N17" s="5"/>
      <c r="P17" s="8"/>
    </row>
    <row r="18" spans="1:16" ht="18" customHeight="1">
      <c r="A18" s="29"/>
      <c r="B18" s="11"/>
      <c r="C18" s="12"/>
      <c r="D18" s="14"/>
      <c r="E18" s="15"/>
      <c r="F18" s="23" t="s">
        <v>11</v>
      </c>
      <c r="G18" s="6">
        <f>'[1]1'!H18</f>
        <v>40009</v>
      </c>
      <c r="H18" s="6">
        <v>36992</v>
      </c>
      <c r="I18" s="31">
        <f t="shared" si="1"/>
        <v>-7.540803319253158</v>
      </c>
      <c r="J18" s="4">
        <f t="shared" si="2"/>
        <v>-3017</v>
      </c>
      <c r="K18" s="5">
        <f t="shared" si="0"/>
        <v>-7.540803319253168</v>
      </c>
      <c r="L18" s="5"/>
      <c r="M18" s="5"/>
      <c r="N18" s="5"/>
      <c r="P18" s="8"/>
    </row>
    <row r="19" spans="1:16" ht="16.5" customHeight="1">
      <c r="A19" s="29"/>
      <c r="B19" s="11"/>
      <c r="C19" s="12"/>
      <c r="D19" s="14"/>
      <c r="E19" s="15" t="s">
        <v>16</v>
      </c>
      <c r="F19" s="22" t="s">
        <v>13</v>
      </c>
      <c r="G19" s="6">
        <f>'[1]1'!H19</f>
        <v>114947</v>
      </c>
      <c r="H19" s="6">
        <v>101594</v>
      </c>
      <c r="I19" s="31">
        <f t="shared" si="1"/>
        <v>-11.616658111999442</v>
      </c>
      <c r="J19" s="4">
        <f t="shared" si="2"/>
        <v>-13353</v>
      </c>
      <c r="K19" s="5">
        <f t="shared" si="0"/>
        <v>-11.616658111999444</v>
      </c>
      <c r="L19" s="5"/>
      <c r="M19" s="5"/>
      <c r="N19" s="5"/>
      <c r="P19" s="8"/>
    </row>
    <row r="20" spans="1:16" ht="17.25" customHeight="1">
      <c r="A20" s="29"/>
      <c r="B20" s="11"/>
      <c r="C20" s="12"/>
      <c r="D20" s="14"/>
      <c r="E20" s="15"/>
      <c r="F20" s="23" t="s">
        <v>11</v>
      </c>
      <c r="G20" s="6">
        <f>'[1]1'!H20</f>
        <v>97517</v>
      </c>
      <c r="H20" s="6">
        <v>82835</v>
      </c>
      <c r="I20" s="31">
        <f t="shared" si="1"/>
        <v>-15.055836418265528</v>
      </c>
      <c r="J20" s="4">
        <f t="shared" si="2"/>
        <v>-14682</v>
      </c>
      <c r="K20" s="5">
        <f t="shared" si="0"/>
        <v>-15.055836418265534</v>
      </c>
      <c r="L20" s="5"/>
      <c r="M20" s="5"/>
      <c r="N20" s="5"/>
      <c r="P20" s="8"/>
    </row>
    <row r="21" spans="1:16" ht="15.75" customHeight="1">
      <c r="A21" s="29"/>
      <c r="B21" s="11"/>
      <c r="C21" s="12"/>
      <c r="D21" s="14"/>
      <c r="E21" s="15" t="s">
        <v>17</v>
      </c>
      <c r="F21" s="22" t="s">
        <v>13</v>
      </c>
      <c r="G21" s="6">
        <f>'[1]1'!H21</f>
        <v>18</v>
      </c>
      <c r="H21" s="6">
        <v>45</v>
      </c>
      <c r="I21" s="31">
        <f t="shared" si="1"/>
        <v>150</v>
      </c>
      <c r="J21" s="4">
        <f t="shared" si="2"/>
        <v>27</v>
      </c>
      <c r="K21" s="5">
        <f t="shared" si="0"/>
        <v>150</v>
      </c>
      <c r="L21" s="5"/>
      <c r="M21" s="5"/>
      <c r="N21" s="5"/>
      <c r="P21" s="8"/>
    </row>
    <row r="22" spans="1:16" ht="16.5" customHeight="1">
      <c r="A22" s="29"/>
      <c r="B22" s="11"/>
      <c r="C22" s="12"/>
      <c r="D22" s="14"/>
      <c r="E22" s="15"/>
      <c r="F22" s="23" t="s">
        <v>11</v>
      </c>
      <c r="G22" s="6">
        <f>'[1]1'!H22</f>
        <v>2</v>
      </c>
      <c r="H22" s="6">
        <v>26</v>
      </c>
      <c r="I22" s="31">
        <f t="shared" si="1"/>
        <v>1200</v>
      </c>
      <c r="J22" s="4">
        <f t="shared" si="2"/>
        <v>24</v>
      </c>
      <c r="K22" s="5">
        <f t="shared" si="0"/>
        <v>1200</v>
      </c>
      <c r="L22" s="5"/>
      <c r="M22" s="5"/>
      <c r="N22" s="5"/>
      <c r="P22" s="8"/>
    </row>
    <row r="23" spans="1:16" ht="16.5" customHeight="1">
      <c r="A23" s="29"/>
      <c r="B23" s="11"/>
      <c r="C23" s="12" t="s">
        <v>18</v>
      </c>
      <c r="D23" s="15" t="s">
        <v>12</v>
      </c>
      <c r="E23" s="15"/>
      <c r="F23" s="22" t="s">
        <v>13</v>
      </c>
      <c r="G23" s="6">
        <f>'[1]1'!H23</f>
        <v>764604</v>
      </c>
      <c r="H23" s="6">
        <v>687161</v>
      </c>
      <c r="I23" s="31">
        <f t="shared" si="1"/>
        <v>-10.128510967768932</v>
      </c>
      <c r="J23" s="4">
        <f t="shared" si="2"/>
        <v>-77443</v>
      </c>
      <c r="K23" s="5">
        <f t="shared" si="0"/>
        <v>-10.128510967768937</v>
      </c>
      <c r="L23" s="5"/>
      <c r="M23" s="5"/>
      <c r="N23" s="5"/>
      <c r="P23" s="8"/>
    </row>
    <row r="24" spans="1:16" ht="18.75" customHeight="1">
      <c r="A24" s="29"/>
      <c r="B24" s="11"/>
      <c r="C24" s="12"/>
      <c r="D24" s="15"/>
      <c r="E24" s="15"/>
      <c r="F24" s="23" t="s">
        <v>11</v>
      </c>
      <c r="G24" s="6">
        <f>'[1]1'!H24</f>
        <v>539414</v>
      </c>
      <c r="H24" s="6">
        <v>484581</v>
      </c>
      <c r="I24" s="31">
        <f t="shared" si="1"/>
        <v>-10.165290481893322</v>
      </c>
      <c r="J24" s="4">
        <f t="shared" si="2"/>
        <v>-54833</v>
      </c>
      <c r="K24" s="5">
        <f t="shared" si="0"/>
        <v>-10.165290481893313</v>
      </c>
      <c r="L24" s="5"/>
      <c r="M24" s="5"/>
      <c r="N24" s="5"/>
      <c r="P24" s="8"/>
    </row>
    <row r="25" spans="1:16" ht="18.75" customHeight="1" hidden="1">
      <c r="A25" s="29"/>
      <c r="B25" s="11"/>
      <c r="C25" s="24"/>
      <c r="D25" s="25"/>
      <c r="E25" s="15" t="s">
        <v>14</v>
      </c>
      <c r="F25" s="22" t="s">
        <v>13</v>
      </c>
      <c r="G25" s="6">
        <f>'[1]1'!H25</f>
        <v>0</v>
      </c>
      <c r="H25" s="6">
        <v>5648</v>
      </c>
      <c r="I25" s="31" t="e">
        <f t="shared" si="1"/>
        <v>#DIV/0!</v>
      </c>
      <c r="J25" s="4">
        <f t="shared" si="2"/>
        <v>5648</v>
      </c>
      <c r="K25" s="5" t="e">
        <f t="shared" si="0"/>
        <v>#DIV/0!</v>
      </c>
      <c r="L25" s="5"/>
      <c r="M25" s="5"/>
      <c r="N25" s="5"/>
      <c r="P25" s="8"/>
    </row>
    <row r="26" spans="1:16" ht="24" customHeight="1" hidden="1">
      <c r="A26" s="29"/>
      <c r="B26" s="11"/>
      <c r="C26" s="24"/>
      <c r="D26" s="25"/>
      <c r="E26" s="15"/>
      <c r="F26" s="23" t="s">
        <v>11</v>
      </c>
      <c r="G26" s="6">
        <f>'[1]1'!H26</f>
        <v>0</v>
      </c>
      <c r="H26" s="6">
        <v>260</v>
      </c>
      <c r="I26" s="31" t="e">
        <f t="shared" si="1"/>
        <v>#DIV/0!</v>
      </c>
      <c r="J26" s="4">
        <f t="shared" si="2"/>
        <v>260</v>
      </c>
      <c r="K26" s="5" t="e">
        <f t="shared" si="0"/>
        <v>#DIV/0!</v>
      </c>
      <c r="L26" s="5"/>
      <c r="M26" s="5"/>
      <c r="N26" s="5"/>
      <c r="P26" s="8"/>
    </row>
    <row r="27" spans="1:16" ht="16.5" customHeight="1">
      <c r="A27" s="29"/>
      <c r="B27" s="11"/>
      <c r="C27" s="12" t="s">
        <v>19</v>
      </c>
      <c r="D27" s="15" t="s">
        <v>12</v>
      </c>
      <c r="E27" s="15"/>
      <c r="F27" s="22" t="s">
        <v>13</v>
      </c>
      <c r="G27" s="6">
        <f>'[1]1'!H27</f>
        <v>493397</v>
      </c>
      <c r="H27" s="6">
        <v>399036</v>
      </c>
      <c r="I27" s="31">
        <f t="shared" si="1"/>
        <v>-19.12476160171221</v>
      </c>
      <c r="J27" s="4">
        <f t="shared" si="2"/>
        <v>-94361</v>
      </c>
      <c r="K27" s="5">
        <f t="shared" si="0"/>
        <v>-19.124761601712212</v>
      </c>
      <c r="L27" s="5"/>
      <c r="M27" s="5"/>
      <c r="N27" s="5"/>
      <c r="P27" s="8"/>
    </row>
    <row r="28" spans="1:16" ht="26.25" customHeight="1">
      <c r="A28" s="29"/>
      <c r="B28" s="11"/>
      <c r="C28" s="12"/>
      <c r="D28" s="15"/>
      <c r="E28" s="15"/>
      <c r="F28" s="23" t="s">
        <v>11</v>
      </c>
      <c r="G28" s="6">
        <f>'[1]1'!H28</f>
        <v>487636</v>
      </c>
      <c r="H28" s="6">
        <v>393648</v>
      </c>
      <c r="I28" s="31">
        <f t="shared" si="1"/>
        <v>-19.274212732447964</v>
      </c>
      <c r="J28" s="4">
        <f t="shared" si="2"/>
        <v>-93988</v>
      </c>
      <c r="K28" s="5">
        <f t="shared" si="0"/>
        <v>-19.274212732447975</v>
      </c>
      <c r="L28" s="5"/>
      <c r="M28" s="5"/>
      <c r="N28" s="5"/>
      <c r="P28" s="8"/>
    </row>
    <row r="29" spans="1:16" ht="13.5" customHeight="1">
      <c r="A29" s="29"/>
      <c r="B29" s="11"/>
      <c r="C29" s="12" t="s">
        <v>20</v>
      </c>
      <c r="D29" s="15" t="s">
        <v>21</v>
      </c>
      <c r="E29" s="15"/>
      <c r="F29" s="23" t="s">
        <v>13</v>
      </c>
      <c r="G29" s="6">
        <f>'[1]1'!H29</f>
        <v>69169</v>
      </c>
      <c r="H29" s="6">
        <v>65810</v>
      </c>
      <c r="I29" s="31">
        <f t="shared" si="1"/>
        <v>-4.856221717821569</v>
      </c>
      <c r="J29" s="4">
        <f t="shared" si="2"/>
        <v>-3359</v>
      </c>
      <c r="K29" s="5">
        <f t="shared" si="0"/>
        <v>-4.856221717821567</v>
      </c>
      <c r="L29" s="5"/>
      <c r="M29" s="5"/>
      <c r="N29" s="5"/>
      <c r="P29" s="8"/>
    </row>
    <row r="30" spans="1:16" ht="17.25" customHeight="1">
      <c r="A30" s="29"/>
      <c r="B30" s="11"/>
      <c r="C30" s="12"/>
      <c r="D30" s="15"/>
      <c r="E30" s="15"/>
      <c r="F30" s="25" t="s">
        <v>11</v>
      </c>
      <c r="G30" s="6">
        <f>'[1]1'!H30</f>
        <v>53529</v>
      </c>
      <c r="H30" s="6">
        <v>52104</v>
      </c>
      <c r="I30" s="31">
        <f t="shared" si="1"/>
        <v>-2.6621083898447466</v>
      </c>
      <c r="J30" s="4">
        <f t="shared" si="2"/>
        <v>-1425</v>
      </c>
      <c r="K30" s="5">
        <f t="shared" si="0"/>
        <v>-2.662108389844757</v>
      </c>
      <c r="L30" s="5"/>
      <c r="M30" s="5"/>
      <c r="N30" s="5"/>
      <c r="P30" s="8"/>
    </row>
    <row r="31" spans="1:16" ht="18" customHeight="1" hidden="1" thickBot="1">
      <c r="A31" s="29"/>
      <c r="B31" s="11"/>
      <c r="C31" s="28" t="s">
        <v>22</v>
      </c>
      <c r="D31" s="15" t="s">
        <v>12</v>
      </c>
      <c r="E31" s="15"/>
      <c r="F31" s="15"/>
      <c r="G31" s="32"/>
      <c r="H31" s="6">
        <v>0</v>
      </c>
      <c r="I31" s="31" t="e">
        <f t="shared" si="1"/>
        <v>#DIV/0!</v>
      </c>
      <c r="J31" s="4">
        <f>SUM(H31-G32)</f>
        <v>-807073</v>
      </c>
      <c r="K31" s="5">
        <f>SUM(J31*100/G32)</f>
        <v>-100</v>
      </c>
      <c r="L31" s="5"/>
      <c r="M31" s="5"/>
      <c r="N31" s="5"/>
      <c r="P31" s="8"/>
    </row>
    <row r="32" spans="1:16" ht="17.25" customHeight="1">
      <c r="A32" s="29">
        <v>2</v>
      </c>
      <c r="B32" s="30" t="s">
        <v>23</v>
      </c>
      <c r="C32" s="30"/>
      <c r="D32" s="30"/>
      <c r="E32" s="30"/>
      <c r="F32" s="30"/>
      <c r="G32" s="6">
        <f>'[1]1'!H31</f>
        <v>807073</v>
      </c>
      <c r="H32" s="6">
        <v>228509</v>
      </c>
      <c r="I32" s="31">
        <f t="shared" si="1"/>
        <v>-71.68669996394378</v>
      </c>
      <c r="J32" s="4">
        <f>SUM(H32-G32)</f>
        <v>-578564</v>
      </c>
      <c r="K32" s="5">
        <f>SUM(J32*100/G32)</f>
        <v>-71.68669996394378</v>
      </c>
      <c r="L32" s="4">
        <v>0</v>
      </c>
      <c r="M32" s="4"/>
      <c r="N32" s="5"/>
      <c r="P32" s="8"/>
    </row>
    <row r="33" spans="1:16" ht="16.5" customHeight="1">
      <c r="A33" s="29"/>
      <c r="B33" s="11" t="s">
        <v>7</v>
      </c>
      <c r="C33" s="12" t="s">
        <v>24</v>
      </c>
      <c r="D33" s="12"/>
      <c r="E33" s="12"/>
      <c r="F33" s="22" t="s">
        <v>13</v>
      </c>
      <c r="G33" s="6">
        <f>'[1]1'!H32</f>
        <v>80420</v>
      </c>
      <c r="H33" s="6">
        <v>74020</v>
      </c>
      <c r="I33" s="31">
        <f t="shared" si="1"/>
        <v>-7.958219348420798</v>
      </c>
      <c r="J33" s="4">
        <f aca="true" t="shared" si="3" ref="J33:J47">SUM(H33-G33)</f>
        <v>-6400</v>
      </c>
      <c r="K33" s="5">
        <f>SUM(J33*100/G33)</f>
        <v>-7.958219348420791</v>
      </c>
      <c r="L33" s="5"/>
      <c r="M33" s="5"/>
      <c r="N33" s="5"/>
      <c r="P33" s="8"/>
    </row>
    <row r="34" spans="1:16" ht="16.5" customHeight="1">
      <c r="A34" s="29"/>
      <c r="B34" s="11"/>
      <c r="C34" s="12"/>
      <c r="D34" s="12"/>
      <c r="E34" s="12"/>
      <c r="F34" s="23" t="s">
        <v>11</v>
      </c>
      <c r="G34" s="6">
        <f>'[1]1'!H33</f>
        <v>28007</v>
      </c>
      <c r="H34" s="6">
        <v>19326</v>
      </c>
      <c r="I34" s="31">
        <f t="shared" si="1"/>
        <v>-30.995822472953193</v>
      </c>
      <c r="J34" s="4">
        <f t="shared" si="3"/>
        <v>-8681</v>
      </c>
      <c r="K34" s="5">
        <f aca="true" t="shared" si="4" ref="K34:K47">SUM(J34*100/G34)</f>
        <v>-30.99582247295319</v>
      </c>
      <c r="L34" s="5"/>
      <c r="M34" s="5"/>
      <c r="N34" s="5"/>
      <c r="P34" s="8"/>
    </row>
    <row r="35" spans="1:16" ht="17.25" customHeight="1">
      <c r="A35" s="29"/>
      <c r="B35" s="11"/>
      <c r="C35" s="12" t="s">
        <v>25</v>
      </c>
      <c r="D35" s="12"/>
      <c r="E35" s="12"/>
      <c r="F35" s="25" t="s">
        <v>14</v>
      </c>
      <c r="G35" s="6">
        <f>'[1]1'!H34</f>
        <v>5723</v>
      </c>
      <c r="I35" s="31">
        <f t="shared" si="1"/>
        <v>-100</v>
      </c>
      <c r="J35" s="4">
        <f>SUM(H36-G35)</f>
        <v>63225</v>
      </c>
      <c r="K35" s="5">
        <f>(H35*100/G35)</f>
        <v>0</v>
      </c>
      <c r="L35" s="5"/>
      <c r="M35" s="5"/>
      <c r="N35" s="5"/>
      <c r="P35" s="8"/>
    </row>
    <row r="36" spans="1:16" ht="27.75" customHeight="1">
      <c r="A36" s="29"/>
      <c r="B36" s="11"/>
      <c r="C36" s="12"/>
      <c r="D36" s="12"/>
      <c r="E36" s="12"/>
      <c r="F36" s="25" t="s">
        <v>26</v>
      </c>
      <c r="G36" s="6">
        <f>'[1]1'!H35</f>
        <v>620192</v>
      </c>
      <c r="H36" s="6">
        <v>68948</v>
      </c>
      <c r="I36" s="31">
        <f t="shared" si="1"/>
        <v>-88.88279758526392</v>
      </c>
      <c r="J36" s="4" t="e">
        <f>SUM(#REF!-G36)</f>
        <v>#REF!</v>
      </c>
      <c r="K36" s="5" t="e">
        <f t="shared" si="4"/>
        <v>#REF!</v>
      </c>
      <c r="L36" s="5"/>
      <c r="M36" s="5"/>
      <c r="N36" s="5"/>
      <c r="P36" s="8"/>
    </row>
    <row r="37" spans="1:16" ht="16.5" customHeight="1">
      <c r="A37" s="29"/>
      <c r="B37" s="11"/>
      <c r="C37" s="18" t="s">
        <v>27</v>
      </c>
      <c r="D37" s="18"/>
      <c r="E37" s="18"/>
      <c r="F37" s="18"/>
      <c r="G37" s="6">
        <f>'[1]1'!H36</f>
        <v>75422</v>
      </c>
      <c r="H37" s="6">
        <v>65251</v>
      </c>
      <c r="I37" s="31">
        <f t="shared" si="1"/>
        <v>-13.485455172230914</v>
      </c>
      <c r="J37" s="4">
        <f t="shared" si="3"/>
        <v>-10171</v>
      </c>
      <c r="K37" s="5">
        <f t="shared" si="4"/>
        <v>-13.485455172230914</v>
      </c>
      <c r="L37" s="5"/>
      <c r="M37" s="5"/>
      <c r="N37" s="5"/>
      <c r="P37" s="8"/>
    </row>
    <row r="38" spans="1:16" ht="16.5" customHeight="1">
      <c r="A38" s="29"/>
      <c r="B38" s="11"/>
      <c r="C38" s="18" t="s">
        <v>28</v>
      </c>
      <c r="D38" s="18"/>
      <c r="E38" s="18"/>
      <c r="F38" s="18"/>
      <c r="G38" s="6">
        <f>'[1]1'!H37</f>
        <v>18015</v>
      </c>
      <c r="H38" s="6">
        <v>15623</v>
      </c>
      <c r="I38" s="31">
        <f t="shared" si="1"/>
        <v>-13.277824035525953</v>
      </c>
      <c r="J38" s="4">
        <f t="shared" si="3"/>
        <v>-2392</v>
      </c>
      <c r="K38" s="5">
        <f t="shared" si="4"/>
        <v>-13.277824035525951</v>
      </c>
      <c r="L38" s="5"/>
      <c r="M38" s="5"/>
      <c r="N38" s="5"/>
      <c r="P38" s="8"/>
    </row>
    <row r="39" spans="1:16" ht="17.25" customHeight="1">
      <c r="A39" s="29"/>
      <c r="B39" s="11"/>
      <c r="C39" s="18" t="s">
        <v>29</v>
      </c>
      <c r="D39" s="18"/>
      <c r="E39" s="18"/>
      <c r="F39" s="18"/>
      <c r="G39" s="6">
        <f>'[1]1'!H38</f>
        <v>7301</v>
      </c>
      <c r="H39" s="6">
        <v>6076</v>
      </c>
      <c r="I39" s="31">
        <f t="shared" si="1"/>
        <v>-16.77852348993288</v>
      </c>
      <c r="J39" s="4">
        <f t="shared" si="3"/>
        <v>-1225</v>
      </c>
      <c r="K39" s="5">
        <f t="shared" si="4"/>
        <v>-16.778523489932887</v>
      </c>
      <c r="L39" s="5"/>
      <c r="M39" s="5"/>
      <c r="N39" s="5"/>
      <c r="P39" s="8"/>
    </row>
    <row r="40" spans="1:16" ht="48" customHeight="1">
      <c r="A40" s="27">
        <v>3</v>
      </c>
      <c r="B40" s="33" t="s">
        <v>77</v>
      </c>
      <c r="C40" s="33"/>
      <c r="D40" s="33"/>
      <c r="E40" s="33"/>
      <c r="F40" s="33"/>
      <c r="G40" s="6">
        <f>'[1]1'!H39</f>
        <v>168</v>
      </c>
      <c r="H40" s="6">
        <v>197</v>
      </c>
      <c r="I40" s="31">
        <f t="shared" si="1"/>
        <v>17.261904761904773</v>
      </c>
      <c r="J40" s="4">
        <f t="shared" si="3"/>
        <v>29</v>
      </c>
      <c r="K40" s="5">
        <f t="shared" si="4"/>
        <v>17.261904761904763</v>
      </c>
      <c r="L40" s="5"/>
      <c r="M40" s="5"/>
      <c r="N40" s="5"/>
      <c r="P40" s="8"/>
    </row>
    <row r="41" spans="1:16" ht="50.25" customHeight="1">
      <c r="A41" s="29">
        <v>4</v>
      </c>
      <c r="B41" s="34" t="s">
        <v>30</v>
      </c>
      <c r="C41" s="34"/>
      <c r="D41" s="34"/>
      <c r="E41" s="34"/>
      <c r="F41" s="34"/>
      <c r="G41" s="6">
        <f>'[1]1'!H40</f>
        <v>4196</v>
      </c>
      <c r="H41" s="6">
        <f>H42+H45</f>
        <v>3000</v>
      </c>
      <c r="I41" s="31">
        <f t="shared" si="1"/>
        <v>-28.50333651096281</v>
      </c>
      <c r="J41" s="4">
        <f t="shared" si="3"/>
        <v>-1196</v>
      </c>
      <c r="K41" s="5">
        <f t="shared" si="4"/>
        <v>-28.50333651096282</v>
      </c>
      <c r="L41" s="5"/>
      <c r="M41" s="5"/>
      <c r="N41" s="5"/>
      <c r="P41" s="8"/>
    </row>
    <row r="42" spans="1:16" ht="15.75" customHeight="1">
      <c r="A42" s="29"/>
      <c r="B42" s="19" t="s">
        <v>7</v>
      </c>
      <c r="C42" s="16" t="s">
        <v>31</v>
      </c>
      <c r="D42" s="16" t="s">
        <v>9</v>
      </c>
      <c r="E42" s="16"/>
      <c r="F42" s="16"/>
      <c r="G42" s="6">
        <f>'[1]1'!H41</f>
        <v>1479</v>
      </c>
      <c r="H42" s="6">
        <f>H43+H44</f>
        <v>891</v>
      </c>
      <c r="I42" s="31">
        <f t="shared" si="1"/>
        <v>-39.75659229208925</v>
      </c>
      <c r="J42" s="4">
        <f t="shared" si="3"/>
        <v>-588</v>
      </c>
      <c r="K42" s="5">
        <f t="shared" si="4"/>
        <v>-39.75659229208925</v>
      </c>
      <c r="L42" s="5"/>
      <c r="M42" s="5"/>
      <c r="N42" s="5"/>
      <c r="P42" s="8"/>
    </row>
    <row r="43" spans="1:16" ht="24.75" customHeight="1">
      <c r="A43" s="29"/>
      <c r="B43" s="19"/>
      <c r="C43" s="16"/>
      <c r="D43" s="20" t="s">
        <v>10</v>
      </c>
      <c r="E43" s="16" t="s">
        <v>32</v>
      </c>
      <c r="F43" s="16"/>
      <c r="G43" s="6">
        <f>'[1]1'!H42</f>
        <v>976</v>
      </c>
      <c r="H43" s="6">
        <v>763</v>
      </c>
      <c r="I43" s="31">
        <f t="shared" si="1"/>
        <v>-21.823770491803273</v>
      </c>
      <c r="J43" s="4">
        <f t="shared" si="3"/>
        <v>-213</v>
      </c>
      <c r="K43" s="5">
        <f t="shared" si="4"/>
        <v>-21.82377049180328</v>
      </c>
      <c r="L43" s="5"/>
      <c r="M43" s="5"/>
      <c r="N43" s="5"/>
      <c r="P43" s="8"/>
    </row>
    <row r="44" spans="1:16" ht="22.5" customHeight="1">
      <c r="A44" s="29"/>
      <c r="B44" s="19"/>
      <c r="C44" s="16"/>
      <c r="D44" s="20"/>
      <c r="E44" s="21" t="s">
        <v>33</v>
      </c>
      <c r="F44" s="21"/>
      <c r="G44" s="6">
        <f>'[1]1'!H43</f>
        <v>503</v>
      </c>
      <c r="H44" s="6">
        <v>128</v>
      </c>
      <c r="I44" s="31">
        <f t="shared" si="1"/>
        <v>-74.55268389662028</v>
      </c>
      <c r="J44" s="4">
        <f t="shared" si="3"/>
        <v>-375</v>
      </c>
      <c r="K44" s="5">
        <f t="shared" si="4"/>
        <v>-74.55268389662028</v>
      </c>
      <c r="L44" s="5"/>
      <c r="M44" s="5"/>
      <c r="N44" s="5"/>
      <c r="P44" s="8"/>
    </row>
    <row r="45" spans="1:16" ht="12.75" customHeight="1">
      <c r="A45" s="29"/>
      <c r="B45" s="19"/>
      <c r="C45" s="16" t="s">
        <v>34</v>
      </c>
      <c r="D45" s="16" t="s">
        <v>9</v>
      </c>
      <c r="E45" s="16"/>
      <c r="F45" s="16"/>
      <c r="G45" s="6">
        <f>'[1]1'!H44</f>
        <v>2717</v>
      </c>
      <c r="H45" s="6">
        <f>H46+H47</f>
        <v>2109</v>
      </c>
      <c r="I45" s="31">
        <f t="shared" si="1"/>
        <v>-22.377622377622373</v>
      </c>
      <c r="J45" s="4">
        <f t="shared" si="3"/>
        <v>-608</v>
      </c>
      <c r="K45" s="5">
        <f t="shared" si="4"/>
        <v>-22.377622377622377</v>
      </c>
      <c r="L45" s="5"/>
      <c r="P45" s="8"/>
    </row>
    <row r="46" spans="1:16" ht="16.5" customHeight="1">
      <c r="A46" s="29"/>
      <c r="B46" s="19"/>
      <c r="C46" s="16"/>
      <c r="D46" s="17" t="s">
        <v>10</v>
      </c>
      <c r="E46" s="16" t="s">
        <v>12</v>
      </c>
      <c r="F46" s="16"/>
      <c r="G46" s="6">
        <f>'[1]1'!H45</f>
        <v>2274</v>
      </c>
      <c r="H46" s="6">
        <v>1743</v>
      </c>
      <c r="I46" s="31">
        <f t="shared" si="1"/>
        <v>-23.35092348284961</v>
      </c>
      <c r="J46" s="4">
        <f t="shared" si="3"/>
        <v>-531</v>
      </c>
      <c r="K46" s="5">
        <f t="shared" si="4"/>
        <v>-23.350923482849606</v>
      </c>
      <c r="L46" s="5"/>
      <c r="P46" s="8"/>
    </row>
    <row r="47" spans="1:16" ht="13.5" customHeight="1">
      <c r="A47" s="29"/>
      <c r="B47" s="19"/>
      <c r="C47" s="16"/>
      <c r="D47" s="17"/>
      <c r="E47" s="35" t="s">
        <v>14</v>
      </c>
      <c r="F47" s="35"/>
      <c r="G47" s="6">
        <f>'[1]1'!H46</f>
        <v>443</v>
      </c>
      <c r="H47" s="6">
        <v>366</v>
      </c>
      <c r="I47" s="31">
        <f t="shared" si="1"/>
        <v>-17.38148984198645</v>
      </c>
      <c r="J47" s="4">
        <f t="shared" si="3"/>
        <v>-77</v>
      </c>
      <c r="K47" s="5">
        <f t="shared" si="4"/>
        <v>-17.381489841986458</v>
      </c>
      <c r="L47" s="5"/>
      <c r="P47" s="8"/>
    </row>
    <row r="48" ht="12.75" hidden="1">
      <c r="I48" s="31" t="e">
        <f aca="true" t="shared" si="5" ref="I9:I48">H48/G48*100-100</f>
        <v>#DIV/0!</v>
      </c>
    </row>
  </sheetData>
  <sheetProtection/>
  <mergeCells count="54">
    <mergeCell ref="A41:A47"/>
    <mergeCell ref="B41:F41"/>
    <mergeCell ref="B42:B47"/>
    <mergeCell ref="C42:C44"/>
    <mergeCell ref="D42:F42"/>
    <mergeCell ref="D43:D44"/>
    <mergeCell ref="E43:F43"/>
    <mergeCell ref="E44:F44"/>
    <mergeCell ref="C45:C47"/>
    <mergeCell ref="A32:A39"/>
    <mergeCell ref="B32:F32"/>
    <mergeCell ref="B33:B39"/>
    <mergeCell ref="C33:E34"/>
    <mergeCell ref="C35:E36"/>
    <mergeCell ref="C37:F37"/>
    <mergeCell ref="D45:F45"/>
    <mergeCell ref="D46:D47"/>
    <mergeCell ref="E46:F46"/>
    <mergeCell ref="E47:F47"/>
    <mergeCell ref="C38:F38"/>
    <mergeCell ref="C39:F39"/>
    <mergeCell ref="B40:F40"/>
    <mergeCell ref="E25:E26"/>
    <mergeCell ref="C27:C28"/>
    <mergeCell ref="D27:E28"/>
    <mergeCell ref="C29:C30"/>
    <mergeCell ref="D29:E30"/>
    <mergeCell ref="D31:F31"/>
    <mergeCell ref="C15:C22"/>
    <mergeCell ref="D16:D22"/>
    <mergeCell ref="E21:E22"/>
    <mergeCell ref="C23:C24"/>
    <mergeCell ref="D23:E24"/>
    <mergeCell ref="D15:F15"/>
    <mergeCell ref="E16:F16"/>
    <mergeCell ref="E17:E18"/>
    <mergeCell ref="E19:E20"/>
    <mergeCell ref="B7:F7"/>
    <mergeCell ref="A8:A31"/>
    <mergeCell ref="B8:F8"/>
    <mergeCell ref="B9:B31"/>
    <mergeCell ref="C9:C14"/>
    <mergeCell ref="D9:F9"/>
    <mergeCell ref="D10:D14"/>
    <mergeCell ref="E10:F10"/>
    <mergeCell ref="E11:E12"/>
    <mergeCell ref="E13:E14"/>
    <mergeCell ref="A2:I2"/>
    <mergeCell ref="A5:A6"/>
    <mergeCell ref="B5:F6"/>
    <mergeCell ref="G5:G6"/>
    <mergeCell ref="H5:H6"/>
    <mergeCell ref="C3:H3"/>
    <mergeCell ref="I5:I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selection activeCell="A19" sqref="A19"/>
    </sheetView>
  </sheetViews>
  <sheetFormatPr defaultColWidth="9.00390625" defaultRowHeight="12.75"/>
  <sheetData>
    <row r="1" spans="1:39" ht="12.75">
      <c r="A1" s="7" t="s">
        <v>35</v>
      </c>
      <c r="B1" s="7" t="s">
        <v>36</v>
      </c>
      <c r="C1" s="7" t="s">
        <v>37</v>
      </c>
      <c r="D1" s="7" t="s">
        <v>38</v>
      </c>
      <c r="E1" s="7" t="s">
        <v>39</v>
      </c>
      <c r="F1" s="7" t="s">
        <v>40</v>
      </c>
      <c r="G1" s="7" t="s">
        <v>41</v>
      </c>
      <c r="H1" s="7" t="s">
        <v>42</v>
      </c>
      <c r="I1" s="7" t="s">
        <v>43</v>
      </c>
      <c r="J1" s="7" t="s">
        <v>44</v>
      </c>
      <c r="K1" s="7" t="s">
        <v>45</v>
      </c>
      <c r="L1" s="7" t="s">
        <v>46</v>
      </c>
      <c r="M1" s="7" t="s">
        <v>47</v>
      </c>
      <c r="N1" s="7" t="s">
        <v>48</v>
      </c>
      <c r="O1" s="7" t="s">
        <v>49</v>
      </c>
      <c r="P1" s="7" t="s">
        <v>50</v>
      </c>
      <c r="Q1" s="7" t="s">
        <v>51</v>
      </c>
      <c r="R1" s="7" t="s">
        <v>52</v>
      </c>
      <c r="S1" s="7" t="s">
        <v>53</v>
      </c>
      <c r="T1" s="7" t="s">
        <v>54</v>
      </c>
      <c r="U1" s="7" t="s">
        <v>55</v>
      </c>
      <c r="V1" s="7" t="s">
        <v>56</v>
      </c>
      <c r="W1" s="7" t="s">
        <v>57</v>
      </c>
      <c r="X1" s="7" t="s">
        <v>58</v>
      </c>
      <c r="Y1" s="7" t="s">
        <v>59</v>
      </c>
      <c r="Z1" s="7" t="s">
        <v>60</v>
      </c>
      <c r="AA1" s="7" t="s">
        <v>61</v>
      </c>
      <c r="AB1" s="7" t="s">
        <v>62</v>
      </c>
      <c r="AC1" s="7" t="s">
        <v>63</v>
      </c>
      <c r="AD1" s="7" t="s">
        <v>64</v>
      </c>
      <c r="AE1" s="7" t="s">
        <v>65</v>
      </c>
      <c r="AF1" s="7" t="s">
        <v>66</v>
      </c>
      <c r="AG1" s="7" t="s">
        <v>67</v>
      </c>
      <c r="AH1" s="7" t="s">
        <v>68</v>
      </c>
      <c r="AI1" s="7" t="s">
        <v>69</v>
      </c>
      <c r="AJ1" s="7" t="s">
        <v>70</v>
      </c>
      <c r="AK1" s="7" t="s">
        <v>71</v>
      </c>
      <c r="AL1" s="7" t="s">
        <v>72</v>
      </c>
      <c r="AM1" s="7" t="s">
        <v>73</v>
      </c>
    </row>
    <row r="2" spans="1:39" ht="12.75">
      <c r="A2" s="7">
        <v>1200162</v>
      </c>
      <c r="B2" s="7">
        <v>0</v>
      </c>
      <c r="C2" s="7">
        <v>0</v>
      </c>
      <c r="W2" s="7">
        <v>0</v>
      </c>
      <c r="AF2" s="7">
        <v>0</v>
      </c>
      <c r="AG2" s="7">
        <v>0</v>
      </c>
      <c r="AM2" s="7">
        <v>1</v>
      </c>
    </row>
    <row r="3" spans="1:39" ht="12.75">
      <c r="A3" s="7">
        <v>348061</v>
      </c>
      <c r="B3" s="7">
        <v>0</v>
      </c>
      <c r="C3" s="7">
        <v>0</v>
      </c>
      <c r="W3" s="7">
        <v>0</v>
      </c>
      <c r="AF3" s="7">
        <v>0</v>
      </c>
      <c r="AG3" s="7">
        <v>0</v>
      </c>
      <c r="AM3" s="7">
        <v>2</v>
      </c>
    </row>
    <row r="4" spans="1:39" ht="12.75">
      <c r="A4" s="7">
        <v>98366</v>
      </c>
      <c r="B4" s="7">
        <v>0</v>
      </c>
      <c r="C4" s="7">
        <v>0</v>
      </c>
      <c r="W4" s="7">
        <v>0</v>
      </c>
      <c r="AF4" s="7">
        <v>0</v>
      </c>
      <c r="AG4" s="7">
        <v>0</v>
      </c>
      <c r="AM4" s="7">
        <v>3</v>
      </c>
    </row>
    <row r="5" spans="1:39" ht="12.75">
      <c r="A5" s="7">
        <v>333107</v>
      </c>
      <c r="B5" s="7">
        <v>0</v>
      </c>
      <c r="C5" s="7">
        <v>0</v>
      </c>
      <c r="W5" s="7">
        <v>0</v>
      </c>
      <c r="AF5" s="7">
        <v>0</v>
      </c>
      <c r="AG5" s="7">
        <v>0</v>
      </c>
      <c r="AM5" s="7">
        <v>4</v>
      </c>
    </row>
    <row r="6" spans="1:39" ht="12.75">
      <c r="A6" s="7">
        <v>98348</v>
      </c>
      <c r="B6" s="7">
        <v>0</v>
      </c>
      <c r="C6" s="7">
        <v>0</v>
      </c>
      <c r="W6" s="7">
        <v>0</v>
      </c>
      <c r="AF6" s="7">
        <v>0</v>
      </c>
      <c r="AG6" s="7">
        <v>0</v>
      </c>
      <c r="AM6" s="7">
        <v>5</v>
      </c>
    </row>
    <row r="7" spans="1:39" ht="12.75">
      <c r="A7" s="7">
        <v>14954</v>
      </c>
      <c r="B7" s="7">
        <v>0</v>
      </c>
      <c r="C7" s="7">
        <v>0</v>
      </c>
      <c r="W7" s="7">
        <v>0</v>
      </c>
      <c r="AF7" s="7">
        <v>0</v>
      </c>
      <c r="AG7" s="7">
        <v>0</v>
      </c>
      <c r="AM7" s="7">
        <v>6</v>
      </c>
    </row>
    <row r="8" spans="1:39" ht="12.75">
      <c r="A8" s="7">
        <v>18</v>
      </c>
      <c r="B8" s="7">
        <v>0</v>
      </c>
      <c r="C8" s="7">
        <v>0</v>
      </c>
      <c r="W8" s="7">
        <v>0</v>
      </c>
      <c r="AF8" s="7">
        <v>0</v>
      </c>
      <c r="AG8" s="7">
        <v>0</v>
      </c>
      <c r="AM8" s="7">
        <v>7</v>
      </c>
    </row>
    <row r="9" spans="1:39" ht="12.75">
      <c r="A9" s="7">
        <v>8237</v>
      </c>
      <c r="B9" s="7">
        <v>0</v>
      </c>
      <c r="C9" s="7">
        <v>0</v>
      </c>
      <c r="W9" s="7">
        <v>0</v>
      </c>
      <c r="AF9" s="7">
        <v>0</v>
      </c>
      <c r="AG9" s="7">
        <v>0</v>
      </c>
      <c r="AM9" s="7">
        <v>8</v>
      </c>
    </row>
    <row r="10" spans="1:39" ht="12.75">
      <c r="A10" s="7">
        <v>541</v>
      </c>
      <c r="B10" s="7">
        <v>0</v>
      </c>
      <c r="C10" s="7">
        <v>0</v>
      </c>
      <c r="W10" s="7">
        <v>0</v>
      </c>
      <c r="AF10" s="7">
        <v>0</v>
      </c>
      <c r="AG10" s="7">
        <v>0</v>
      </c>
      <c r="AM10" s="7">
        <v>9</v>
      </c>
    </row>
    <row r="11" spans="1:39" ht="12.75">
      <c r="A11" s="7">
        <v>-10219</v>
      </c>
      <c r="B11" s="7">
        <v>0</v>
      </c>
      <c r="C11" s="7">
        <v>0</v>
      </c>
      <c r="W11" s="7">
        <v>0</v>
      </c>
      <c r="AF11" s="7">
        <v>0</v>
      </c>
      <c r="AG11" s="7">
        <v>0</v>
      </c>
      <c r="AM11" s="7">
        <v>10</v>
      </c>
    </row>
    <row r="12" spans="1:39" ht="12.75">
      <c r="A12" s="7">
        <v>477</v>
      </c>
      <c r="B12" s="7">
        <v>0</v>
      </c>
      <c r="C12" s="7">
        <v>0</v>
      </c>
      <c r="W12" s="7">
        <v>0</v>
      </c>
      <c r="AF12" s="7">
        <v>0</v>
      </c>
      <c r="AG12" s="7">
        <v>0</v>
      </c>
      <c r="AM12" s="7">
        <v>11</v>
      </c>
    </row>
    <row r="13" spans="1:39" ht="12.75">
      <c r="A13" s="7">
        <v>18422</v>
      </c>
      <c r="B13" s="7">
        <v>0</v>
      </c>
      <c r="C13" s="7">
        <v>0</v>
      </c>
      <c r="W13" s="7">
        <v>0</v>
      </c>
      <c r="AF13" s="7">
        <v>0</v>
      </c>
      <c r="AG13" s="7">
        <v>0</v>
      </c>
      <c r="AM13" s="7">
        <v>12</v>
      </c>
    </row>
    <row r="14" spans="1:39" ht="12.75">
      <c r="A14" s="7">
        <v>64</v>
      </c>
      <c r="B14" s="7">
        <v>0</v>
      </c>
      <c r="C14" s="7">
        <v>0</v>
      </c>
      <c r="W14" s="7">
        <v>0</v>
      </c>
      <c r="AF14" s="7">
        <v>0</v>
      </c>
      <c r="AG14" s="7">
        <v>0</v>
      </c>
      <c r="AM14" s="7">
        <v>13</v>
      </c>
    </row>
    <row r="15" spans="1:39" ht="12.75">
      <c r="A15" s="7">
        <v>34</v>
      </c>
      <c r="B15" s="7">
        <v>0</v>
      </c>
      <c r="C15" s="7">
        <v>0</v>
      </c>
      <c r="W15" s="7">
        <v>0</v>
      </c>
      <c r="AF15" s="7">
        <v>0</v>
      </c>
      <c r="AG15" s="7">
        <v>0</v>
      </c>
      <c r="AM15" s="7">
        <v>14</v>
      </c>
    </row>
    <row r="16" spans="1:39" ht="12.75">
      <c r="A16" s="7">
        <v>0</v>
      </c>
      <c r="B16" s="7">
        <v>0</v>
      </c>
      <c r="C16" s="7">
        <v>0</v>
      </c>
      <c r="W16" s="7">
        <v>0</v>
      </c>
      <c r="AF16" s="7">
        <v>0</v>
      </c>
      <c r="AG16" s="7">
        <v>0</v>
      </c>
      <c r="AM16" s="7">
        <v>15</v>
      </c>
    </row>
    <row r="17" spans="1:39" ht="12.75">
      <c r="A17" s="7">
        <v>755741</v>
      </c>
      <c r="B17" s="7">
        <v>0</v>
      </c>
      <c r="C17" s="7">
        <v>0</v>
      </c>
      <c r="W17" s="7">
        <v>0</v>
      </c>
      <c r="AF17" s="7">
        <v>0</v>
      </c>
      <c r="AG17" s="7">
        <v>0</v>
      </c>
      <c r="AM17" s="7">
        <v>16</v>
      </c>
    </row>
    <row r="18" spans="1:39" ht="12.75">
      <c r="A18" s="7">
        <v>562223</v>
      </c>
      <c r="B18" s="7">
        <v>0</v>
      </c>
      <c r="C18" s="7">
        <v>0</v>
      </c>
      <c r="W18" s="7">
        <v>0</v>
      </c>
      <c r="AF18" s="7">
        <v>0</v>
      </c>
      <c r="AG18" s="7">
        <v>0</v>
      </c>
      <c r="AM18" s="7">
        <v>17</v>
      </c>
    </row>
    <row r="19" spans="1:39" ht="12.75">
      <c r="A19" s="7">
        <v>0</v>
      </c>
      <c r="B19" s="7">
        <v>0</v>
      </c>
      <c r="C19" s="7">
        <v>0</v>
      </c>
      <c r="W19" s="7">
        <v>0</v>
      </c>
      <c r="AF19" s="7">
        <v>0</v>
      </c>
      <c r="AG19" s="7">
        <v>0</v>
      </c>
      <c r="AM19" s="7">
        <v>18</v>
      </c>
    </row>
    <row r="20" spans="1:39" ht="12.75">
      <c r="A20" s="7">
        <v>0</v>
      </c>
      <c r="B20" s="7">
        <v>0</v>
      </c>
      <c r="C20" s="7">
        <v>0</v>
      </c>
      <c r="W20" s="7">
        <v>0</v>
      </c>
      <c r="AF20" s="7">
        <v>0</v>
      </c>
      <c r="AG20" s="7">
        <v>0</v>
      </c>
      <c r="AM20" s="7">
        <v>19</v>
      </c>
    </row>
    <row r="21" spans="1:39" ht="12.75">
      <c r="A21" s="7">
        <v>88123</v>
      </c>
      <c r="B21" s="7">
        <v>0</v>
      </c>
      <c r="C21" s="7">
        <v>0</v>
      </c>
      <c r="W21" s="7">
        <v>0</v>
      </c>
      <c r="AF21" s="7">
        <v>0</v>
      </c>
      <c r="AG21" s="7">
        <v>0</v>
      </c>
      <c r="AM21" s="7">
        <v>20</v>
      </c>
    </row>
    <row r="22" spans="1:39" ht="12.75">
      <c r="A22" s="7">
        <v>39675</v>
      </c>
      <c r="B22" s="7">
        <v>0</v>
      </c>
      <c r="C22" s="7">
        <v>0</v>
      </c>
      <c r="W22" s="7">
        <v>0</v>
      </c>
      <c r="AF22" s="7">
        <v>0</v>
      </c>
      <c r="AG22" s="7">
        <v>0</v>
      </c>
      <c r="AM22" s="7">
        <v>21</v>
      </c>
    </row>
    <row r="23" spans="1:39" ht="12.75">
      <c r="A23" s="7">
        <v>0</v>
      </c>
      <c r="B23" s="7">
        <v>0</v>
      </c>
      <c r="C23" s="7">
        <v>0</v>
      </c>
      <c r="W23" s="7">
        <v>0</v>
      </c>
      <c r="AF23" s="7">
        <v>0</v>
      </c>
      <c r="AG23" s="7">
        <v>0</v>
      </c>
      <c r="AM23" s="7">
        <v>22</v>
      </c>
    </row>
    <row r="24" spans="1:39" ht="12.75">
      <c r="A24" s="7">
        <v>712632</v>
      </c>
      <c r="B24" s="7">
        <v>0</v>
      </c>
      <c r="C24" s="7">
        <v>0</v>
      </c>
      <c r="W24" s="7">
        <v>0</v>
      </c>
      <c r="AF24" s="7">
        <v>0</v>
      </c>
      <c r="AG24" s="7">
        <v>0</v>
      </c>
      <c r="AM24" s="7">
        <v>23</v>
      </c>
    </row>
    <row r="25" spans="1:39" ht="12.75">
      <c r="A25" s="7">
        <v>30526</v>
      </c>
      <c r="B25" s="7">
        <v>0</v>
      </c>
      <c r="C25" s="7">
        <v>0</v>
      </c>
      <c r="W25" s="7">
        <v>0</v>
      </c>
      <c r="AF25" s="7">
        <v>0</v>
      </c>
      <c r="AG25" s="7">
        <v>0</v>
      </c>
      <c r="AM25" s="7">
        <v>24</v>
      </c>
    </row>
    <row r="26" spans="1:39" ht="12.75">
      <c r="A26" s="7">
        <v>20198</v>
      </c>
      <c r="B26" s="7">
        <v>0</v>
      </c>
      <c r="C26" s="7">
        <v>0</v>
      </c>
      <c r="W26" s="7">
        <v>0</v>
      </c>
      <c r="AF26" s="7">
        <v>0</v>
      </c>
      <c r="AG26" s="7">
        <v>0</v>
      </c>
      <c r="AM26" s="7">
        <v>25</v>
      </c>
    </row>
    <row r="27" spans="1:39" ht="12.75">
      <c r="A27" s="7">
        <v>3</v>
      </c>
      <c r="B27" s="7">
        <v>0</v>
      </c>
      <c r="C27" s="7">
        <v>0</v>
      </c>
      <c r="W27" s="7">
        <v>0</v>
      </c>
      <c r="AF27" s="7">
        <v>0</v>
      </c>
      <c r="AG27" s="7">
        <v>0</v>
      </c>
      <c r="AM27" s="7">
        <v>26</v>
      </c>
    </row>
    <row r="28" spans="1:39" ht="12.75">
      <c r="A28" s="7">
        <v>594938</v>
      </c>
      <c r="B28" s="7">
        <v>0</v>
      </c>
      <c r="C28" s="7">
        <v>0</v>
      </c>
      <c r="W28" s="7">
        <v>0</v>
      </c>
      <c r="AF28" s="7">
        <v>0</v>
      </c>
      <c r="AG28" s="7">
        <v>0</v>
      </c>
      <c r="AM28" s="7">
        <v>27</v>
      </c>
    </row>
    <row r="29" spans="1:39" ht="12.75">
      <c r="A29" s="7">
        <v>79053</v>
      </c>
      <c r="B29" s="7">
        <v>0</v>
      </c>
      <c r="C29" s="7">
        <v>0</v>
      </c>
      <c r="W29" s="7">
        <v>0</v>
      </c>
      <c r="AF29" s="7">
        <v>0</v>
      </c>
      <c r="AG29" s="7">
        <v>0</v>
      </c>
      <c r="AM29" s="7">
        <v>28</v>
      </c>
    </row>
    <row r="30" spans="1:39" ht="12.75">
      <c r="A30" s="7">
        <v>0</v>
      </c>
      <c r="B30" s="7">
        <v>0</v>
      </c>
      <c r="C30" s="7">
        <v>0</v>
      </c>
      <c r="W30" s="7">
        <v>0</v>
      </c>
      <c r="AF30" s="7">
        <v>0</v>
      </c>
      <c r="AG30" s="7">
        <v>0</v>
      </c>
      <c r="AM30" s="7">
        <v>29</v>
      </c>
    </row>
    <row r="31" spans="1:39" ht="12.75">
      <c r="A31" s="7">
        <v>8112</v>
      </c>
      <c r="B31" s="7">
        <v>0</v>
      </c>
      <c r="C31" s="7">
        <v>0</v>
      </c>
      <c r="W31" s="7">
        <v>0</v>
      </c>
      <c r="AF31" s="7">
        <v>0</v>
      </c>
      <c r="AG31" s="7">
        <v>0</v>
      </c>
      <c r="AM31" s="7">
        <v>30</v>
      </c>
    </row>
    <row r="32" spans="1:39" ht="12.75">
      <c r="A32" s="7">
        <v>75</v>
      </c>
      <c r="B32" s="7">
        <v>0</v>
      </c>
      <c r="C32" s="7">
        <v>0</v>
      </c>
      <c r="W32" s="7">
        <v>0</v>
      </c>
      <c r="AF32" s="7">
        <v>0</v>
      </c>
      <c r="AG32" s="7">
        <v>0</v>
      </c>
      <c r="AM32" s="7">
        <v>31</v>
      </c>
    </row>
    <row r="33" spans="1:39" ht="12.75">
      <c r="A33" s="7">
        <v>206625</v>
      </c>
      <c r="B33" s="7">
        <v>0</v>
      </c>
      <c r="C33" s="7">
        <v>0</v>
      </c>
      <c r="W33" s="7">
        <v>0</v>
      </c>
      <c r="AF33" s="7">
        <v>0</v>
      </c>
      <c r="AG33" s="7">
        <v>0</v>
      </c>
      <c r="AM33" s="7">
        <v>32</v>
      </c>
    </row>
    <row r="34" spans="1:39" ht="12.75">
      <c r="A34" s="7">
        <v>195098</v>
      </c>
      <c r="B34" s="7">
        <v>0</v>
      </c>
      <c r="C34" s="7">
        <v>0</v>
      </c>
      <c r="W34" s="7">
        <v>0</v>
      </c>
      <c r="AF34" s="7">
        <v>0</v>
      </c>
      <c r="AG34" s="7">
        <v>0</v>
      </c>
      <c r="AM34" s="7">
        <v>33</v>
      </c>
    </row>
    <row r="35" spans="1:39" ht="12.75">
      <c r="A35" s="7">
        <v>193023</v>
      </c>
      <c r="B35" s="7">
        <v>0</v>
      </c>
      <c r="C35" s="7">
        <v>0</v>
      </c>
      <c r="W35" s="7">
        <v>0</v>
      </c>
      <c r="AF35" s="7">
        <v>0</v>
      </c>
      <c r="AG35" s="7">
        <v>0</v>
      </c>
      <c r="AM35" s="7">
        <v>34</v>
      </c>
    </row>
    <row r="36" spans="1:39" ht="12.75">
      <c r="A36" s="7">
        <v>2075</v>
      </c>
      <c r="B36" s="7">
        <v>0</v>
      </c>
      <c r="C36" s="7">
        <v>0</v>
      </c>
      <c r="W36" s="7">
        <v>0</v>
      </c>
      <c r="AF36" s="7">
        <v>0</v>
      </c>
      <c r="AG36" s="7">
        <v>0</v>
      </c>
      <c r="AM36" s="7">
        <v>35</v>
      </c>
    </row>
    <row r="37" spans="1:39" ht="12.75">
      <c r="A37" s="7">
        <v>11527</v>
      </c>
      <c r="B37" s="7">
        <v>0</v>
      </c>
      <c r="C37" s="7">
        <v>0</v>
      </c>
      <c r="W37" s="7">
        <v>0</v>
      </c>
      <c r="AF37" s="7">
        <v>0</v>
      </c>
      <c r="AG37" s="7">
        <v>0</v>
      </c>
      <c r="AM37" s="7">
        <v>36</v>
      </c>
    </row>
    <row r="38" spans="1:39" ht="12.75">
      <c r="A38" s="7">
        <v>10683</v>
      </c>
      <c r="B38" s="7">
        <v>0</v>
      </c>
      <c r="C38" s="7">
        <v>0</v>
      </c>
      <c r="W38" s="7">
        <v>0</v>
      </c>
      <c r="AF38" s="7">
        <v>0</v>
      </c>
      <c r="AG38" s="7">
        <v>0</v>
      </c>
      <c r="AM38" s="7">
        <v>37</v>
      </c>
    </row>
    <row r="39" spans="1:39" ht="12.75">
      <c r="A39" s="7">
        <v>844</v>
      </c>
      <c r="B39" s="7">
        <v>0</v>
      </c>
      <c r="C39" s="7">
        <v>0</v>
      </c>
      <c r="W39" s="7">
        <v>0</v>
      </c>
      <c r="AF39" s="7">
        <v>0</v>
      </c>
      <c r="AG39" s="7">
        <v>0</v>
      </c>
      <c r="AM39" s="7">
        <v>38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2014-09-19T12:56:42Z</cp:lastPrinted>
  <dcterms:created xsi:type="dcterms:W3CDTF">2011-07-25T06:37:41Z</dcterms:created>
  <dcterms:modified xsi:type="dcterms:W3CDTF">2014-09-19T12:56:59Z</dcterms:modified>
  <cp:category/>
  <cp:version/>
  <cp:contentType/>
  <cp:contentStatus/>
</cp:coreProperties>
</file>