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640" activeTab="0"/>
  </bookViews>
  <sheets>
    <sheet name="10_1" sheetId="1" r:id="rId1"/>
    <sheet name="Z_СоответствиеКодов" sheetId="2" r:id="rId2"/>
  </sheets>
  <externalReferences>
    <externalReference r:id="rId5"/>
  </externalReferences>
  <definedNames>
    <definedName name="Z_СоответствиеКодов">'Z_СоответствиеКодов'!$A$1:$J$28</definedName>
    <definedName name="_xlnm.Print_Area" localSheetId="0">'10_1'!$A$1:$N$40</definedName>
  </definedNames>
  <calcPr fullCalcOnLoad="1"/>
</workbook>
</file>

<file path=xl/sharedStrings.xml><?xml version="1.0" encoding="utf-8"?>
<sst xmlns="http://schemas.openxmlformats.org/spreadsheetml/2006/main" count="89" uniqueCount="82">
  <si>
    <t>Таблиця 10.1</t>
  </si>
  <si>
    <t>Якість розгляду господарських справ місцевими господарськими судами</t>
  </si>
  <si>
    <t>№ з/п</t>
  </si>
  <si>
    <t>Область
(регіон)</t>
  </si>
  <si>
    <t xml:space="preserve">Розглянуто місцевими господарськими судами справ </t>
  </si>
  <si>
    <t>Переглянуто справ апеляційним судом</t>
  </si>
  <si>
    <t xml:space="preserve">Усього </t>
  </si>
  <si>
    <t>з  них</t>
  </si>
  <si>
    <t>кількість справ, за якими змінено та скасовано судові акти</t>
  </si>
  <si>
    <t>%,
 питома вага*</t>
  </si>
  <si>
    <t>плюс гр10 Розділу 3</t>
  </si>
  <si>
    <t>плюс гр9 Розділу 3</t>
  </si>
  <si>
    <t>А</t>
  </si>
  <si>
    <t>Б</t>
  </si>
  <si>
    <t>АРК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</si>
  <si>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</si>
  <si>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</si>
  <si>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</si>
  <si>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</si>
  <si>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</si>
  <si>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</si>
  <si>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</si>
  <si>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</si>
  <si>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</si>
  <si>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</si>
  <si>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</si>
  <si>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</si>
  <si>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</si>
  <si>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</si>
  <si>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</si>
  <si>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</si>
  <si>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</si>
  <si>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</si>
  <si>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</si>
  <si>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</si>
  <si>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</si>
  <si>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</si>
  <si>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</si>
  <si>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</si>
  <si>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</si>
  <si>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</si>
  <si>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</si>
  <si>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- до числа рішень, винесених місцевими господарськими судами</t>
  </si>
  <si>
    <t>NKOD</t>
  </si>
  <si>
    <t>KSG</t>
  </si>
  <si>
    <t>KSTY</t>
  </si>
  <si>
    <t>Код</t>
  </si>
  <si>
    <t>kr</t>
  </si>
  <si>
    <t>kobl</t>
  </si>
  <si>
    <t>F1</t>
  </si>
  <si>
    <t>RWS1_F10</t>
  </si>
  <si>
    <t>RWS_F10</t>
  </si>
  <si>
    <t>F11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</si>
  <si>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</si>
  <si>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</si>
  <si>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</si>
  <si>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</si>
  <si>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</si>
  <si>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</si>
  <si>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</si>
  <si>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</si>
  <si>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</si>
  <si>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</si>
  <si>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</si>
  <si>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</si>
  <si>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</si>
  <si>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</si>
  <si>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</si>
  <si>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</si>
  <si>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</si>
  <si>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</si>
  <si>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</si>
  <si>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</si>
  <si>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</si>
  <si>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</si>
  <si>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</si>
  <si>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</si>
  <si>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</si>
  <si>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</si>
  <si>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</si>
  <si>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I півріччя 2015</t>
  </si>
  <si>
    <t>I півріччя 2016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</si>
</sst>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0" xfId="53" applyFont="1" applyAlignment="1">
      <alignment horizontal="right"/>
      <protection/>
    </xf>
    <xf numFmtId="0" fontId="3" fillId="0" borderId="0" xfId="53" applyFont="1">
      <alignment/>
      <protection/>
    </xf>
    <xf numFmtId="0" fontId="1" fillId="0" borderId="0" xfId="53" applyFont="1" applyAlignment="1">
      <alignment horizontal="center" vertical="center"/>
      <protection/>
    </xf>
    <xf numFmtId="0" fontId="1" fillId="0" borderId="10" xfId="0" applyFont="1" applyBorder="1" applyAlignment="1">
      <alignment horizontal="left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10" xfId="52" applyNumberFormat="1" applyFont="1" applyFill="1" applyBorder="1" applyAlignment="1" applyProtection="1">
      <alignment horizontal="right" vertical="center" wrapText="1"/>
      <protection/>
    </xf>
    <xf numFmtId="2" fontId="1" fillId="32" borderId="10" xfId="0" applyNumberFormat="1" applyFont="1" applyFill="1" applyBorder="1" applyAlignment="1">
      <alignment horizontal="center"/>
    </xf>
    <xf numFmtId="3" fontId="1" fillId="0" borderId="0" xfId="53" applyNumberFormat="1" applyFont="1">
      <alignment/>
      <protection/>
    </xf>
    <xf numFmtId="0" fontId="0" fillId="0" borderId="0" xfId="0" applyNumberFormat="1" applyAlignment="1" quotePrefix="1">
      <alignment/>
    </xf>
    <xf numFmtId="0" fontId="7" fillId="0" borderId="0" xfId="53" applyFont="1">
      <alignment/>
      <protection/>
    </xf>
    <xf numFmtId="2" fontId="1" fillId="32" borderId="10" xfId="0" applyNumberFormat="1" applyFont="1" applyFill="1" applyBorder="1" applyAlignment="1" applyProtection="1">
      <alignment horizontal="center"/>
      <protection hidden="1"/>
    </xf>
    <xf numFmtId="0" fontId="5" fillId="32" borderId="10" xfId="53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5" fillId="32" borderId="10" xfId="53" applyFont="1" applyFill="1" applyBorder="1" applyAlignment="1">
      <alignment horizont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33" borderId="0" xfId="53" applyFont="1" applyFill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textRotation="90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5" fillId="34" borderId="10" xfId="53" applyFont="1" applyFill="1" applyBorder="1" applyAlignment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 wrapText="1"/>
      <protection locked="0"/>
    </xf>
    <xf numFmtId="3" fontId="1" fillId="0" borderId="10" xfId="52" applyNumberFormat="1" applyFont="1" applyFill="1" applyBorder="1" applyAlignment="1" applyProtection="1">
      <alignment vertical="center" wrapText="1"/>
      <protection/>
    </xf>
    <xf numFmtId="2" fontId="1" fillId="32" borderId="10" xfId="0" applyNumberFormat="1" applyFont="1" applyFill="1" applyBorder="1" applyAlignment="1" applyProtection="1">
      <alignment/>
      <protection hidden="1"/>
    </xf>
    <xf numFmtId="2" fontId="1" fillId="32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 applyProtection="1">
      <alignment vertical="center" wrapText="1"/>
      <protection locked="0"/>
    </xf>
    <xf numFmtId="3" fontId="5" fillId="34" borderId="10" xfId="0" applyNumberFormat="1" applyFont="1" applyFill="1" applyBorder="1" applyAlignment="1">
      <alignment vertical="center"/>
    </xf>
    <xf numFmtId="3" fontId="5" fillId="34" borderId="10" xfId="52" applyNumberFormat="1" applyFont="1" applyFill="1" applyBorder="1" applyAlignment="1" applyProtection="1">
      <alignment vertical="center" wrapText="1"/>
      <protection/>
    </xf>
    <xf numFmtId="2" fontId="5" fillId="34" borderId="10" xfId="0" applyNumberFormat="1" applyFont="1" applyFill="1" applyBorder="1" applyAlignment="1" applyProtection="1">
      <alignment/>
      <protection hidden="1"/>
    </xf>
    <xf numFmtId="2" fontId="5" fillId="34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tat_2003 newперша" xfId="52"/>
    <cellStyle name="Обычный_Касація - звіт (розділи І, ІІ, ІІІ) new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10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_1"/>
      <sheetName val="Z_СоответствиеКодов"/>
    </sheetNames>
    <sheetDataSet>
      <sheetData sheetId="0">
        <row r="9">
          <cell r="D9">
            <v>0</v>
          </cell>
          <cell r="G9">
            <v>0</v>
          </cell>
          <cell r="K9">
            <v>0</v>
          </cell>
        </row>
        <row r="10">
          <cell r="D10">
            <v>730</v>
          </cell>
          <cell r="G10">
            <v>190</v>
          </cell>
          <cell r="K10">
            <v>49</v>
          </cell>
        </row>
        <row r="11">
          <cell r="D11">
            <v>721</v>
          </cell>
          <cell r="G11">
            <v>156</v>
          </cell>
          <cell r="K11">
            <v>43</v>
          </cell>
        </row>
        <row r="12">
          <cell r="D12">
            <v>5840</v>
          </cell>
          <cell r="G12">
            <v>1139</v>
          </cell>
          <cell r="K12">
            <v>292</v>
          </cell>
        </row>
        <row r="13">
          <cell r="D13">
            <v>92</v>
          </cell>
          <cell r="G13">
            <v>29</v>
          </cell>
          <cell r="K13">
            <v>11</v>
          </cell>
        </row>
        <row r="14">
          <cell r="D14">
            <v>1242</v>
          </cell>
          <cell r="G14">
            <v>188</v>
          </cell>
          <cell r="K14">
            <v>62</v>
          </cell>
        </row>
        <row r="15">
          <cell r="D15">
            <v>721</v>
          </cell>
          <cell r="G15">
            <v>142</v>
          </cell>
          <cell r="K15">
            <v>44</v>
          </cell>
        </row>
        <row r="16">
          <cell r="D16">
            <v>4209</v>
          </cell>
          <cell r="G16">
            <v>881</v>
          </cell>
          <cell r="K16">
            <v>250</v>
          </cell>
        </row>
        <row r="17">
          <cell r="D17">
            <v>1009</v>
          </cell>
          <cell r="G17">
            <v>217</v>
          </cell>
          <cell r="K17">
            <v>64</v>
          </cell>
        </row>
        <row r="18">
          <cell r="D18">
            <v>3068</v>
          </cell>
          <cell r="G18">
            <v>649</v>
          </cell>
          <cell r="K18">
            <v>177</v>
          </cell>
        </row>
        <row r="19">
          <cell r="D19">
            <v>841</v>
          </cell>
          <cell r="G19">
            <v>164</v>
          </cell>
          <cell r="K19">
            <v>34</v>
          </cell>
        </row>
        <row r="20">
          <cell r="D20">
            <v>121</v>
          </cell>
          <cell r="G20">
            <v>17</v>
          </cell>
          <cell r="K20">
            <v>7</v>
          </cell>
        </row>
        <row r="21">
          <cell r="D21">
            <v>2413</v>
          </cell>
          <cell r="G21">
            <v>616</v>
          </cell>
          <cell r="K21">
            <v>105</v>
          </cell>
        </row>
        <row r="22">
          <cell r="D22">
            <v>1310</v>
          </cell>
          <cell r="G22">
            <v>307</v>
          </cell>
          <cell r="K22">
            <v>90</v>
          </cell>
        </row>
        <row r="23">
          <cell r="D23">
            <v>4921</v>
          </cell>
          <cell r="G23">
            <v>762</v>
          </cell>
          <cell r="K23">
            <v>229</v>
          </cell>
        </row>
        <row r="24">
          <cell r="D24">
            <v>1343</v>
          </cell>
          <cell r="G24">
            <v>349</v>
          </cell>
          <cell r="K24">
            <v>104</v>
          </cell>
        </row>
        <row r="25">
          <cell r="D25">
            <v>1040</v>
          </cell>
          <cell r="G25">
            <v>231</v>
          </cell>
          <cell r="K25">
            <v>54</v>
          </cell>
        </row>
        <row r="26">
          <cell r="D26">
            <v>1120</v>
          </cell>
          <cell r="G26">
            <v>353</v>
          </cell>
          <cell r="K26">
            <v>65</v>
          </cell>
        </row>
        <row r="27">
          <cell r="D27">
            <v>558</v>
          </cell>
          <cell r="G27">
            <v>185</v>
          </cell>
          <cell r="K27">
            <v>35</v>
          </cell>
        </row>
        <row r="28">
          <cell r="D28">
            <v>4849</v>
          </cell>
          <cell r="G28">
            <v>1063</v>
          </cell>
          <cell r="K28">
            <v>346</v>
          </cell>
        </row>
        <row r="29">
          <cell r="D29">
            <v>900</v>
          </cell>
          <cell r="G29">
            <v>247</v>
          </cell>
          <cell r="K29">
            <v>55</v>
          </cell>
        </row>
        <row r="30">
          <cell r="D30">
            <v>1262</v>
          </cell>
          <cell r="G30">
            <v>236</v>
          </cell>
          <cell r="K30">
            <v>55</v>
          </cell>
        </row>
        <row r="31">
          <cell r="D31">
            <v>1600</v>
          </cell>
          <cell r="G31">
            <v>305</v>
          </cell>
          <cell r="K31">
            <v>76</v>
          </cell>
        </row>
        <row r="32">
          <cell r="D32">
            <v>666</v>
          </cell>
          <cell r="G32">
            <v>124</v>
          </cell>
          <cell r="K32">
            <v>30</v>
          </cell>
        </row>
        <row r="33">
          <cell r="D33">
            <v>925</v>
          </cell>
          <cell r="G33">
            <v>136</v>
          </cell>
          <cell r="K33">
            <v>28</v>
          </cell>
        </row>
        <row r="34">
          <cell r="D34">
            <v>11649</v>
          </cell>
          <cell r="G34">
            <v>3503</v>
          </cell>
          <cell r="K34">
            <v>822</v>
          </cell>
        </row>
        <row r="35">
          <cell r="D35">
            <v>0</v>
          </cell>
          <cell r="G35">
            <v>0</v>
          </cell>
          <cell r="K35">
            <v>0</v>
          </cell>
        </row>
        <row r="36">
          <cell r="D36">
            <v>53150</v>
          </cell>
          <cell r="G36">
            <v>12189</v>
          </cell>
          <cell r="K36">
            <v>3127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21.25390625" style="1" customWidth="1"/>
    <col min="3" max="3" width="9.375" style="1" customWidth="1"/>
    <col min="4" max="4" width="9.25390625" style="1" customWidth="1"/>
    <col min="5" max="12" width="9.75390625" style="1" customWidth="1"/>
    <col min="13" max="13" width="9.125" style="1" customWidth="1"/>
    <col min="14" max="14" width="0.12890625" style="1" customWidth="1"/>
    <col min="15" max="15" width="9.125" style="1" customWidth="1"/>
    <col min="16" max="16" width="0.2421875" style="1" hidden="1" customWidth="1"/>
    <col min="17" max="17" width="9.125" style="1" hidden="1" customWidth="1"/>
    <col min="18" max="16384" width="9.125" style="1" customWidth="1"/>
  </cols>
  <sheetData>
    <row r="1" ht="12.75">
      <c r="L1" s="2" t="s">
        <v>0</v>
      </c>
    </row>
    <row r="2" spans="1:12" ht="18" customHeight="1">
      <c r="A2" s="3"/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8" customHeight="1">
      <c r="A3" s="3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s="4" customFormat="1" ht="23.25" customHeight="1">
      <c r="A4" s="22" t="s">
        <v>2</v>
      </c>
      <c r="B4" s="23" t="s">
        <v>3</v>
      </c>
      <c r="C4" s="23" t="s">
        <v>4</v>
      </c>
      <c r="D4" s="23"/>
      <c r="E4" s="23" t="s">
        <v>5</v>
      </c>
      <c r="F4" s="23"/>
      <c r="G4" s="23"/>
      <c r="H4" s="23"/>
      <c r="I4" s="23"/>
      <c r="J4" s="23"/>
      <c r="K4" s="23"/>
      <c r="L4" s="23"/>
    </row>
    <row r="5" spans="1:12" s="4" customFormat="1" ht="18" customHeight="1">
      <c r="A5" s="22"/>
      <c r="B5" s="23"/>
      <c r="C5" s="23"/>
      <c r="D5" s="23"/>
      <c r="E5" s="23" t="s">
        <v>6</v>
      </c>
      <c r="F5" s="23"/>
      <c r="G5" s="23"/>
      <c r="H5" s="23"/>
      <c r="I5" s="23" t="s">
        <v>7</v>
      </c>
      <c r="J5" s="23"/>
      <c r="K5" s="23"/>
      <c r="L5" s="23"/>
    </row>
    <row r="6" spans="1:12" s="4" customFormat="1" ht="25.5" customHeight="1">
      <c r="A6" s="22"/>
      <c r="B6" s="23"/>
      <c r="C6" s="23"/>
      <c r="D6" s="23"/>
      <c r="E6" s="23"/>
      <c r="F6" s="23"/>
      <c r="G6" s="23"/>
      <c r="H6" s="23"/>
      <c r="I6" s="23" t="s">
        <v>8</v>
      </c>
      <c r="J6" s="23"/>
      <c r="K6" s="23"/>
      <c r="L6" s="23"/>
    </row>
    <row r="7" spans="1:17" s="4" customFormat="1" ht="35.25" customHeight="1">
      <c r="A7" s="22"/>
      <c r="B7" s="23"/>
      <c r="C7" s="24" t="s">
        <v>80</v>
      </c>
      <c r="D7" s="24" t="s">
        <v>81</v>
      </c>
      <c r="E7" s="24" t="s">
        <v>80</v>
      </c>
      <c r="F7" s="13" t="s">
        <v>9</v>
      </c>
      <c r="G7" s="24" t="s">
        <v>81</v>
      </c>
      <c r="H7" s="13" t="s">
        <v>9</v>
      </c>
      <c r="I7" s="24" t="s">
        <v>80</v>
      </c>
      <c r="J7" s="13" t="s">
        <v>9</v>
      </c>
      <c r="K7" s="24" t="s">
        <v>81</v>
      </c>
      <c r="L7" s="13" t="s">
        <v>9</v>
      </c>
      <c r="P7" s="19" t="s">
        <v>10</v>
      </c>
      <c r="Q7" s="19" t="s">
        <v>11</v>
      </c>
    </row>
    <row r="8" spans="1:12" ht="12.75">
      <c r="A8" s="14" t="s">
        <v>12</v>
      </c>
      <c r="B8" s="15" t="s">
        <v>13</v>
      </c>
      <c r="C8" s="16">
        <v>1</v>
      </c>
      <c r="D8" s="16">
        <v>2</v>
      </c>
      <c r="E8" s="16">
        <v>3</v>
      </c>
      <c r="F8" s="17">
        <v>4</v>
      </c>
      <c r="G8" s="16">
        <v>5</v>
      </c>
      <c r="H8" s="17">
        <v>6</v>
      </c>
      <c r="I8" s="16">
        <v>7</v>
      </c>
      <c r="J8" s="17">
        <v>8</v>
      </c>
      <c r="K8" s="16">
        <v>9</v>
      </c>
      <c r="L8" s="17">
        <v>10</v>
      </c>
    </row>
    <row r="9" spans="1:14" ht="12.75" customHeight="1">
      <c r="A9" s="18">
        <v>1</v>
      </c>
      <c r="B9" s="5" t="s">
        <v>14</v>
      </c>
      <c r="C9" s="6">
        <f>'[1]10_1'!D9</f>
        <v>0</v>
      </c>
      <c r="D9" s="6">
        <f>Z_СоответствиеКодов!G2</f>
        <v>0</v>
      </c>
      <c r="E9" s="7">
        <f>'[1]10_1'!G9</f>
        <v>0</v>
      </c>
      <c r="F9" s="12"/>
      <c r="G9" s="7">
        <f>Z_СоответствиеКодов!H2</f>
        <v>0</v>
      </c>
      <c r="H9" s="8">
        <f>IF(D9=0,IF(G9=0,0,100),M9)</f>
        <v>0</v>
      </c>
      <c r="I9" s="7">
        <f>'[1]10_1'!K9</f>
        <v>0</v>
      </c>
      <c r="J9" s="12"/>
      <c r="K9" s="7">
        <f>Z_СоответствиеКодов!J2</f>
        <v>0</v>
      </c>
      <c r="L9" s="8">
        <f>IF(D9=0,IF(K9=0,0,100),N9)</f>
        <v>0</v>
      </c>
      <c r="M9" s="11" t="e">
        <f>SUM(G9*100/D9)</f>
        <v>#DIV/0!</v>
      </c>
      <c r="N9" s="11" t="e">
        <f>K9*100/D9</f>
        <v>#DIV/0!</v>
      </c>
    </row>
    <row r="10" spans="1:14" ht="12.75" customHeight="1">
      <c r="A10" s="18">
        <v>2</v>
      </c>
      <c r="B10" s="5" t="s">
        <v>15</v>
      </c>
      <c r="C10" s="27">
        <f>'[1]10_1'!D10</f>
        <v>730</v>
      </c>
      <c r="D10" s="27">
        <f>Z_СоответствиеКодов!G3</f>
        <v>626</v>
      </c>
      <c r="E10" s="28">
        <f>'[1]10_1'!G10</f>
        <v>190</v>
      </c>
      <c r="F10" s="29">
        <f aca="true" t="shared" si="0" ref="F10:F36">IF(C10=0,"0",E10*100/C10)</f>
        <v>26.027397260273972</v>
      </c>
      <c r="G10" s="28">
        <f>Z_СоответствиеКодов!H3</f>
        <v>181</v>
      </c>
      <c r="H10" s="30">
        <f aca="true" t="shared" si="1" ref="H10:H36">IF(D10=0,IF(G10=0,0,100),M10)</f>
        <v>28.91373801916933</v>
      </c>
      <c r="I10" s="28">
        <f>'[1]10_1'!K10</f>
        <v>49</v>
      </c>
      <c r="J10" s="29">
        <f aca="true" t="shared" si="2" ref="J10:J36">IF(C10=0,"0",I10*100/C10)</f>
        <v>6.712328767123288</v>
      </c>
      <c r="K10" s="28">
        <f>Z_СоответствиеКодов!J3</f>
        <v>44</v>
      </c>
      <c r="L10" s="30">
        <f aca="true" t="shared" si="3" ref="L10:L36">IF(D10=0,IF(K10=0,0,100),N10)</f>
        <v>7.0287539936102235</v>
      </c>
      <c r="M10" s="11">
        <f aca="true" t="shared" si="4" ref="M10:M36">SUM(G10*100/D10)</f>
        <v>28.91373801916933</v>
      </c>
      <c r="N10" s="11">
        <f aca="true" t="shared" si="5" ref="N10:N36">K10*100/D10</f>
        <v>7.0287539936102235</v>
      </c>
    </row>
    <row r="11" spans="1:14" ht="12.75" customHeight="1">
      <c r="A11" s="18">
        <v>3</v>
      </c>
      <c r="B11" s="5" t="s">
        <v>16</v>
      </c>
      <c r="C11" s="27">
        <f>'[1]10_1'!D11</f>
        <v>721</v>
      </c>
      <c r="D11" s="27">
        <f>Z_СоответствиеКодов!G4</f>
        <v>512</v>
      </c>
      <c r="E11" s="28">
        <f>'[1]10_1'!G11</f>
        <v>156</v>
      </c>
      <c r="F11" s="29">
        <f t="shared" si="0"/>
        <v>21.636615811373094</v>
      </c>
      <c r="G11" s="28">
        <f>Z_СоответствиеКодов!H4</f>
        <v>166</v>
      </c>
      <c r="H11" s="30">
        <f t="shared" si="1"/>
        <v>32.421875</v>
      </c>
      <c r="I11" s="28">
        <f>'[1]10_1'!K11</f>
        <v>43</v>
      </c>
      <c r="J11" s="29">
        <f t="shared" si="2"/>
        <v>5.9639389736477115</v>
      </c>
      <c r="K11" s="28">
        <f>Z_СоответствиеКодов!J4</f>
        <v>47</v>
      </c>
      <c r="L11" s="30">
        <f t="shared" si="3"/>
        <v>9.1796875</v>
      </c>
      <c r="M11" s="11">
        <f t="shared" si="4"/>
        <v>32.421875</v>
      </c>
      <c r="N11" s="11">
        <f t="shared" si="5"/>
        <v>9.1796875</v>
      </c>
    </row>
    <row r="12" spans="1:14" ht="12.75" customHeight="1">
      <c r="A12" s="18">
        <v>4</v>
      </c>
      <c r="B12" s="5" t="s">
        <v>17</v>
      </c>
      <c r="C12" s="27">
        <f>'[1]10_1'!D12</f>
        <v>5840</v>
      </c>
      <c r="D12" s="27">
        <f>Z_СоответствиеКодов!G5</f>
        <v>5513</v>
      </c>
      <c r="E12" s="28">
        <f>'[1]10_1'!G12</f>
        <v>1139</v>
      </c>
      <c r="F12" s="29">
        <f t="shared" si="0"/>
        <v>19.503424657534246</v>
      </c>
      <c r="G12" s="28">
        <f>Z_СоответствиеКодов!H5</f>
        <v>1049</v>
      </c>
      <c r="H12" s="30">
        <f t="shared" si="1"/>
        <v>19.027752584799565</v>
      </c>
      <c r="I12" s="28">
        <f>'[1]10_1'!K12</f>
        <v>292</v>
      </c>
      <c r="J12" s="29">
        <f t="shared" si="2"/>
        <v>5</v>
      </c>
      <c r="K12" s="28">
        <f>Z_СоответствиеКодов!J5</f>
        <v>298</v>
      </c>
      <c r="L12" s="30">
        <f t="shared" si="3"/>
        <v>5.405405405405405</v>
      </c>
      <c r="M12" s="11">
        <f t="shared" si="4"/>
        <v>19.027752584799565</v>
      </c>
      <c r="N12" s="11">
        <f t="shared" si="5"/>
        <v>5.405405405405405</v>
      </c>
    </row>
    <row r="13" spans="1:17" ht="12.75" customHeight="1">
      <c r="A13" s="18">
        <v>5</v>
      </c>
      <c r="B13" s="5" t="s">
        <v>18</v>
      </c>
      <c r="C13" s="27">
        <f>'[1]10_1'!D13</f>
        <v>92</v>
      </c>
      <c r="D13" s="27">
        <f>Z_СоответствиеКодов!G6</f>
        <v>2232</v>
      </c>
      <c r="E13" s="28">
        <f>'[1]10_1'!G13</f>
        <v>29</v>
      </c>
      <c r="F13" s="29">
        <f t="shared" si="0"/>
        <v>31.52173913043478</v>
      </c>
      <c r="G13" s="28">
        <f>Z_СоответствиеКодов!H6</f>
        <v>452</v>
      </c>
      <c r="H13" s="30">
        <f t="shared" si="1"/>
        <v>20.25089605734767</v>
      </c>
      <c r="I13" s="28">
        <f>'[1]10_1'!K13</f>
        <v>11</v>
      </c>
      <c r="J13" s="29">
        <f t="shared" si="2"/>
        <v>11.956521739130435</v>
      </c>
      <c r="K13" s="28">
        <f>Z_СоответствиеКодов!J6</f>
        <v>128</v>
      </c>
      <c r="L13" s="30">
        <f t="shared" si="3"/>
        <v>5.734767025089606</v>
      </c>
      <c r="M13" s="11">
        <f t="shared" si="4"/>
        <v>20.25089605734767</v>
      </c>
      <c r="N13" s="11">
        <f t="shared" si="5"/>
        <v>5.734767025089606</v>
      </c>
      <c r="P13" s="1">
        <v>7</v>
      </c>
      <c r="Q13" s="1">
        <v>19</v>
      </c>
    </row>
    <row r="14" spans="1:14" ht="12.75" customHeight="1">
      <c r="A14" s="18">
        <v>6</v>
      </c>
      <c r="B14" s="5" t="s">
        <v>19</v>
      </c>
      <c r="C14" s="27">
        <f>'[1]10_1'!D14</f>
        <v>1242</v>
      </c>
      <c r="D14" s="27">
        <f>Z_СоответствиеКодов!G7</f>
        <v>1065</v>
      </c>
      <c r="E14" s="28">
        <f>'[1]10_1'!G14</f>
        <v>188</v>
      </c>
      <c r="F14" s="29">
        <f t="shared" si="0"/>
        <v>15.136876006441224</v>
      </c>
      <c r="G14" s="28">
        <f>Z_СоответствиеКодов!H7</f>
        <v>181</v>
      </c>
      <c r="H14" s="30">
        <f t="shared" si="1"/>
        <v>16.995305164319248</v>
      </c>
      <c r="I14" s="28">
        <f>'[1]10_1'!K14</f>
        <v>62</v>
      </c>
      <c r="J14" s="29">
        <f t="shared" si="2"/>
        <v>4.99194847020934</v>
      </c>
      <c r="K14" s="28">
        <f>Z_СоответствиеКодов!J7</f>
        <v>59</v>
      </c>
      <c r="L14" s="30">
        <f t="shared" si="3"/>
        <v>5.539906103286385</v>
      </c>
      <c r="M14" s="11">
        <f t="shared" si="4"/>
        <v>16.995305164319248</v>
      </c>
      <c r="N14" s="11">
        <f t="shared" si="5"/>
        <v>5.539906103286385</v>
      </c>
    </row>
    <row r="15" spans="1:14" ht="12.75" customHeight="1">
      <c r="A15" s="18">
        <v>7</v>
      </c>
      <c r="B15" s="5" t="s">
        <v>20</v>
      </c>
      <c r="C15" s="27">
        <f>'[1]10_1'!D15</f>
        <v>721</v>
      </c>
      <c r="D15" s="27">
        <f>Z_СоответствиеКодов!G8</f>
        <v>544</v>
      </c>
      <c r="E15" s="28">
        <f>'[1]10_1'!G15</f>
        <v>142</v>
      </c>
      <c r="F15" s="29">
        <f t="shared" si="0"/>
        <v>19.694868238557557</v>
      </c>
      <c r="G15" s="28">
        <f>Z_СоответствиеКодов!H8</f>
        <v>131</v>
      </c>
      <c r="H15" s="30">
        <f t="shared" si="1"/>
        <v>24.080882352941178</v>
      </c>
      <c r="I15" s="28">
        <f>'[1]10_1'!K15</f>
        <v>44</v>
      </c>
      <c r="J15" s="29">
        <f t="shared" si="2"/>
        <v>6.102635228848821</v>
      </c>
      <c r="K15" s="28">
        <f>Z_СоответствиеКодов!J8</f>
        <v>27</v>
      </c>
      <c r="L15" s="30">
        <f t="shared" si="3"/>
        <v>4.963235294117647</v>
      </c>
      <c r="M15" s="11">
        <f t="shared" si="4"/>
        <v>24.080882352941178</v>
      </c>
      <c r="N15" s="11">
        <f t="shared" si="5"/>
        <v>4.963235294117647</v>
      </c>
    </row>
    <row r="16" spans="1:17" ht="12.75" customHeight="1">
      <c r="A16" s="18">
        <v>8</v>
      </c>
      <c r="B16" s="5" t="s">
        <v>21</v>
      </c>
      <c r="C16" s="27">
        <f>'[1]10_1'!D16</f>
        <v>4209</v>
      </c>
      <c r="D16" s="27">
        <f>Z_СоответствиеКодов!G9</f>
        <v>2654</v>
      </c>
      <c r="E16" s="28">
        <f>'[1]10_1'!G16</f>
        <v>881</v>
      </c>
      <c r="F16" s="29">
        <f t="shared" si="0"/>
        <v>20.93133760988358</v>
      </c>
      <c r="G16" s="28">
        <f>Z_СоответствиеКодов!H9</f>
        <v>490</v>
      </c>
      <c r="H16" s="30">
        <f t="shared" si="1"/>
        <v>18.462697814619442</v>
      </c>
      <c r="I16" s="28">
        <f>'[1]10_1'!K16</f>
        <v>250</v>
      </c>
      <c r="J16" s="29">
        <f t="shared" si="2"/>
        <v>5.939653124257544</v>
      </c>
      <c r="K16" s="28">
        <f>Z_СоответствиеКодов!J9</f>
        <v>166</v>
      </c>
      <c r="L16" s="30">
        <f t="shared" si="3"/>
        <v>6.254709871891484</v>
      </c>
      <c r="M16" s="11">
        <f t="shared" si="4"/>
        <v>18.462697814619442</v>
      </c>
      <c r="N16" s="11">
        <f t="shared" si="5"/>
        <v>6.254709871891484</v>
      </c>
      <c r="P16" s="1">
        <v>115</v>
      </c>
      <c r="Q16" s="1">
        <v>391</v>
      </c>
    </row>
    <row r="17" spans="1:14" ht="12.75" customHeight="1">
      <c r="A17" s="18">
        <v>9</v>
      </c>
      <c r="B17" s="5" t="s">
        <v>22</v>
      </c>
      <c r="C17" s="27">
        <f>'[1]10_1'!D17</f>
        <v>1009</v>
      </c>
      <c r="D17" s="27">
        <f>Z_СоответствиеКодов!G10</f>
        <v>852</v>
      </c>
      <c r="E17" s="28">
        <f>'[1]10_1'!G17</f>
        <v>217</v>
      </c>
      <c r="F17" s="29">
        <f t="shared" si="0"/>
        <v>21.506442021803768</v>
      </c>
      <c r="G17" s="28">
        <f>Z_СоответствиеКодов!H10</f>
        <v>188</v>
      </c>
      <c r="H17" s="30">
        <f t="shared" si="1"/>
        <v>22.065727699530516</v>
      </c>
      <c r="I17" s="28">
        <f>'[1]10_1'!K17</f>
        <v>64</v>
      </c>
      <c r="J17" s="29">
        <f t="shared" si="2"/>
        <v>6.342913776015857</v>
      </c>
      <c r="K17" s="28">
        <f>Z_СоответствиеКодов!J10</f>
        <v>64</v>
      </c>
      <c r="L17" s="30">
        <f t="shared" si="3"/>
        <v>7.511737089201878</v>
      </c>
      <c r="M17" s="11">
        <f t="shared" si="4"/>
        <v>22.065727699530516</v>
      </c>
      <c r="N17" s="11">
        <f t="shared" si="5"/>
        <v>7.511737089201878</v>
      </c>
    </row>
    <row r="18" spans="1:14" ht="12.75" customHeight="1">
      <c r="A18" s="18">
        <v>10</v>
      </c>
      <c r="B18" s="5" t="s">
        <v>23</v>
      </c>
      <c r="C18" s="27">
        <f>'[1]10_1'!D18</f>
        <v>3068</v>
      </c>
      <c r="D18" s="27">
        <f>Z_СоответствиеКодов!G11</f>
        <v>2631</v>
      </c>
      <c r="E18" s="28">
        <f>'[1]10_1'!G18</f>
        <v>649</v>
      </c>
      <c r="F18" s="29">
        <f t="shared" si="0"/>
        <v>21.153846153846153</v>
      </c>
      <c r="G18" s="28">
        <f>Z_СоответствиеКодов!H11</f>
        <v>513</v>
      </c>
      <c r="H18" s="30">
        <f t="shared" si="1"/>
        <v>19.498289623717216</v>
      </c>
      <c r="I18" s="28">
        <f>'[1]10_1'!K18</f>
        <v>177</v>
      </c>
      <c r="J18" s="29">
        <f t="shared" si="2"/>
        <v>5.769230769230769</v>
      </c>
      <c r="K18" s="28">
        <f>Z_СоответствиеКодов!J11</f>
        <v>128</v>
      </c>
      <c r="L18" s="30">
        <f t="shared" si="3"/>
        <v>4.865070315469403</v>
      </c>
      <c r="M18" s="11">
        <f t="shared" si="4"/>
        <v>19.498289623717216</v>
      </c>
      <c r="N18" s="11">
        <f t="shared" si="5"/>
        <v>4.865070315469403</v>
      </c>
    </row>
    <row r="19" spans="1:14" ht="12.75" customHeight="1">
      <c r="A19" s="18">
        <v>11</v>
      </c>
      <c r="B19" s="5" t="s">
        <v>24</v>
      </c>
      <c r="C19" s="27">
        <f>'[1]10_1'!D19</f>
        <v>841</v>
      </c>
      <c r="D19" s="27">
        <f>Z_СоответствиеКодов!G12</f>
        <v>711</v>
      </c>
      <c r="E19" s="28">
        <f>'[1]10_1'!G19</f>
        <v>164</v>
      </c>
      <c r="F19" s="29">
        <f t="shared" si="0"/>
        <v>19.500594530321045</v>
      </c>
      <c r="G19" s="28">
        <f>Z_СоответствиеКодов!H12</f>
        <v>210</v>
      </c>
      <c r="H19" s="30">
        <f t="shared" si="1"/>
        <v>29.535864978902953</v>
      </c>
      <c r="I19" s="28">
        <f>'[1]10_1'!K19</f>
        <v>34</v>
      </c>
      <c r="J19" s="29">
        <f t="shared" si="2"/>
        <v>4.042806183115339</v>
      </c>
      <c r="K19" s="28">
        <f>Z_СоответствиеКодов!J12</f>
        <v>49</v>
      </c>
      <c r="L19" s="30">
        <f t="shared" si="3"/>
        <v>6.891701828410689</v>
      </c>
      <c r="M19" s="11">
        <f t="shared" si="4"/>
        <v>29.535864978902953</v>
      </c>
      <c r="N19" s="11">
        <f t="shared" si="5"/>
        <v>6.891701828410689</v>
      </c>
    </row>
    <row r="20" spans="1:17" ht="12.75" customHeight="1">
      <c r="A20" s="18">
        <v>12</v>
      </c>
      <c r="B20" s="5" t="s">
        <v>25</v>
      </c>
      <c r="C20" s="27">
        <f>'[1]10_1'!D20</f>
        <v>121</v>
      </c>
      <c r="D20" s="27">
        <f>Z_СоответствиеКодов!G13</f>
        <v>1044</v>
      </c>
      <c r="E20" s="28">
        <f>'[1]10_1'!G20</f>
        <v>17</v>
      </c>
      <c r="F20" s="29">
        <f t="shared" si="0"/>
        <v>14.049586776859504</v>
      </c>
      <c r="G20" s="28">
        <f>Z_СоответствиеКодов!H13</f>
        <v>127</v>
      </c>
      <c r="H20" s="30">
        <f t="shared" si="1"/>
        <v>12.164750957854405</v>
      </c>
      <c r="I20" s="28">
        <f>'[1]10_1'!K20</f>
        <v>7</v>
      </c>
      <c r="J20" s="29">
        <f t="shared" si="2"/>
        <v>5.785123966942149</v>
      </c>
      <c r="K20" s="28">
        <f>Z_СоответствиеКодов!J13</f>
        <v>38</v>
      </c>
      <c r="L20" s="30">
        <f t="shared" si="3"/>
        <v>3.6398467432950192</v>
      </c>
      <c r="M20" s="11">
        <f t="shared" si="4"/>
        <v>12.164750957854405</v>
      </c>
      <c r="N20" s="11">
        <f t="shared" si="5"/>
        <v>3.6398467432950192</v>
      </c>
      <c r="P20" s="1">
        <v>3</v>
      </c>
      <c r="Q20" s="1">
        <v>6</v>
      </c>
    </row>
    <row r="21" spans="1:14" ht="12.75" customHeight="1">
      <c r="A21" s="18">
        <v>13</v>
      </c>
      <c r="B21" s="5" t="s">
        <v>26</v>
      </c>
      <c r="C21" s="27">
        <f>'[1]10_1'!D21</f>
        <v>2413</v>
      </c>
      <c r="D21" s="27">
        <f>Z_СоответствиеКодов!G14</f>
        <v>2351</v>
      </c>
      <c r="E21" s="28">
        <f>'[1]10_1'!G21</f>
        <v>616</v>
      </c>
      <c r="F21" s="29">
        <f t="shared" si="0"/>
        <v>25.52838789888106</v>
      </c>
      <c r="G21" s="28">
        <f>Z_СоответствиеКодов!H14</f>
        <v>540</v>
      </c>
      <c r="H21" s="30">
        <f t="shared" si="1"/>
        <v>22.968949383241174</v>
      </c>
      <c r="I21" s="28">
        <f>'[1]10_1'!K21</f>
        <v>105</v>
      </c>
      <c r="J21" s="29">
        <f t="shared" si="2"/>
        <v>4.35142975549109</v>
      </c>
      <c r="K21" s="28">
        <f>Z_СоответствиеКодов!J14</f>
        <v>105</v>
      </c>
      <c r="L21" s="30">
        <f t="shared" si="3"/>
        <v>4.466184602296895</v>
      </c>
      <c r="M21" s="11">
        <f t="shared" si="4"/>
        <v>22.968949383241174</v>
      </c>
      <c r="N21" s="11">
        <f t="shared" si="5"/>
        <v>4.466184602296895</v>
      </c>
    </row>
    <row r="22" spans="1:14" ht="12.75" customHeight="1">
      <c r="A22" s="18">
        <v>14</v>
      </c>
      <c r="B22" s="5" t="s">
        <v>27</v>
      </c>
      <c r="C22" s="27">
        <f>'[1]10_1'!D22</f>
        <v>1310</v>
      </c>
      <c r="D22" s="27">
        <f>Z_СоответствиеКодов!G15</f>
        <v>1163</v>
      </c>
      <c r="E22" s="28">
        <f>'[1]10_1'!G22</f>
        <v>307</v>
      </c>
      <c r="F22" s="29">
        <f t="shared" si="0"/>
        <v>23.435114503816795</v>
      </c>
      <c r="G22" s="28">
        <f>Z_СоответствиеКодов!H15</f>
        <v>295</v>
      </c>
      <c r="H22" s="30">
        <f t="shared" si="1"/>
        <v>25.36543422184007</v>
      </c>
      <c r="I22" s="28">
        <f>'[1]10_1'!K22</f>
        <v>90</v>
      </c>
      <c r="J22" s="29">
        <f t="shared" si="2"/>
        <v>6.870229007633588</v>
      </c>
      <c r="K22" s="28">
        <f>Z_СоответствиеКодов!J15</f>
        <v>104</v>
      </c>
      <c r="L22" s="30">
        <f t="shared" si="3"/>
        <v>8.942390369733449</v>
      </c>
      <c r="M22" s="11">
        <f t="shared" si="4"/>
        <v>25.36543422184007</v>
      </c>
      <c r="N22" s="11">
        <f t="shared" si="5"/>
        <v>8.942390369733449</v>
      </c>
    </row>
    <row r="23" spans="1:14" ht="12.75" customHeight="1">
      <c r="A23" s="18">
        <v>15</v>
      </c>
      <c r="B23" s="5" t="s">
        <v>28</v>
      </c>
      <c r="C23" s="27">
        <f>'[1]10_1'!D23</f>
        <v>4921</v>
      </c>
      <c r="D23" s="27">
        <f>Z_СоответствиеКодов!G16</f>
        <v>2783</v>
      </c>
      <c r="E23" s="28">
        <f>'[1]10_1'!G23</f>
        <v>762</v>
      </c>
      <c r="F23" s="29">
        <f t="shared" si="0"/>
        <v>15.484657589920747</v>
      </c>
      <c r="G23" s="28">
        <f>Z_СоответствиеКодов!H16</f>
        <v>654</v>
      </c>
      <c r="H23" s="30">
        <f t="shared" si="1"/>
        <v>23.499820337765</v>
      </c>
      <c r="I23" s="28">
        <f>'[1]10_1'!K23</f>
        <v>229</v>
      </c>
      <c r="J23" s="29">
        <f t="shared" si="2"/>
        <v>4.653525706157285</v>
      </c>
      <c r="K23" s="28">
        <f>Z_СоответствиеКодов!J16</f>
        <v>192</v>
      </c>
      <c r="L23" s="30">
        <f t="shared" si="3"/>
        <v>6.899029823931009</v>
      </c>
      <c r="M23" s="11">
        <f t="shared" si="4"/>
        <v>23.499820337765</v>
      </c>
      <c r="N23" s="11">
        <f t="shared" si="5"/>
        <v>6.899029823931009</v>
      </c>
    </row>
    <row r="24" spans="1:14" ht="12.75" customHeight="1">
      <c r="A24" s="18">
        <v>16</v>
      </c>
      <c r="B24" s="5" t="s">
        <v>29</v>
      </c>
      <c r="C24" s="27">
        <f>'[1]10_1'!D24</f>
        <v>1343</v>
      </c>
      <c r="D24" s="27">
        <f>Z_СоответствиеКодов!G17</f>
        <v>1029</v>
      </c>
      <c r="E24" s="28">
        <f>'[1]10_1'!G24</f>
        <v>349</v>
      </c>
      <c r="F24" s="29">
        <f t="shared" si="0"/>
        <v>25.986597170513775</v>
      </c>
      <c r="G24" s="28">
        <f>Z_СоответствиеКодов!H17</f>
        <v>272</v>
      </c>
      <c r="H24" s="30">
        <f t="shared" si="1"/>
        <v>26.43343051506317</v>
      </c>
      <c r="I24" s="28">
        <f>'[1]10_1'!K24</f>
        <v>104</v>
      </c>
      <c r="J24" s="29">
        <f t="shared" si="2"/>
        <v>7.743857036485481</v>
      </c>
      <c r="K24" s="28">
        <f>Z_СоответствиеКодов!J17</f>
        <v>99</v>
      </c>
      <c r="L24" s="30">
        <f t="shared" si="3"/>
        <v>9.620991253644315</v>
      </c>
      <c r="M24" s="11">
        <f t="shared" si="4"/>
        <v>26.43343051506317</v>
      </c>
      <c r="N24" s="11">
        <f t="shared" si="5"/>
        <v>9.620991253644315</v>
      </c>
    </row>
    <row r="25" spans="1:14" ht="12.75" customHeight="1">
      <c r="A25" s="18">
        <v>17</v>
      </c>
      <c r="B25" s="5" t="s">
        <v>30</v>
      </c>
      <c r="C25" s="27">
        <f>'[1]10_1'!D25</f>
        <v>1040</v>
      </c>
      <c r="D25" s="27">
        <f>Z_СоответствиеКодов!G18</f>
        <v>711</v>
      </c>
      <c r="E25" s="28">
        <f>'[1]10_1'!G25</f>
        <v>231</v>
      </c>
      <c r="F25" s="29">
        <f t="shared" si="0"/>
        <v>22.21153846153846</v>
      </c>
      <c r="G25" s="28">
        <f>Z_СоответствиеКодов!H18</f>
        <v>160</v>
      </c>
      <c r="H25" s="30">
        <f t="shared" si="1"/>
        <v>22.50351617440225</v>
      </c>
      <c r="I25" s="28">
        <f>'[1]10_1'!K25</f>
        <v>54</v>
      </c>
      <c r="J25" s="29">
        <f t="shared" si="2"/>
        <v>5.1923076923076925</v>
      </c>
      <c r="K25" s="28">
        <f>Z_СоответствиеКодов!J18</f>
        <v>53</v>
      </c>
      <c r="L25" s="30">
        <f t="shared" si="3"/>
        <v>7.454289732770746</v>
      </c>
      <c r="M25" s="11">
        <f t="shared" si="4"/>
        <v>22.50351617440225</v>
      </c>
      <c r="N25" s="11">
        <f t="shared" si="5"/>
        <v>7.454289732770746</v>
      </c>
    </row>
    <row r="26" spans="1:14" ht="12.75" customHeight="1">
      <c r="A26" s="18">
        <v>18</v>
      </c>
      <c r="B26" s="5" t="s">
        <v>31</v>
      </c>
      <c r="C26" s="27">
        <f>'[1]10_1'!D26</f>
        <v>1120</v>
      </c>
      <c r="D26" s="27">
        <f>Z_СоответствиеКодов!G19</f>
        <v>815</v>
      </c>
      <c r="E26" s="28">
        <f>'[1]10_1'!G26</f>
        <v>353</v>
      </c>
      <c r="F26" s="29">
        <f t="shared" si="0"/>
        <v>31.517857142857142</v>
      </c>
      <c r="G26" s="28">
        <f>Z_СоответствиеКодов!H19</f>
        <v>184</v>
      </c>
      <c r="H26" s="30">
        <f t="shared" si="1"/>
        <v>22.57668711656442</v>
      </c>
      <c r="I26" s="28">
        <f>'[1]10_1'!K26</f>
        <v>65</v>
      </c>
      <c r="J26" s="29">
        <f t="shared" si="2"/>
        <v>5.803571428571429</v>
      </c>
      <c r="K26" s="28">
        <f>Z_СоответствиеКодов!J19</f>
        <v>61</v>
      </c>
      <c r="L26" s="30">
        <f t="shared" si="3"/>
        <v>7.484662576687117</v>
      </c>
      <c r="M26" s="11">
        <f t="shared" si="4"/>
        <v>22.57668711656442</v>
      </c>
      <c r="N26" s="11">
        <f t="shared" si="5"/>
        <v>7.484662576687117</v>
      </c>
    </row>
    <row r="27" spans="1:14" ht="12.75" customHeight="1">
      <c r="A27" s="18">
        <v>19</v>
      </c>
      <c r="B27" s="5" t="s">
        <v>32</v>
      </c>
      <c r="C27" s="27">
        <f>'[1]10_1'!D27</f>
        <v>558</v>
      </c>
      <c r="D27" s="27">
        <f>Z_СоответствиеКодов!G20</f>
        <v>321</v>
      </c>
      <c r="E27" s="28">
        <f>'[1]10_1'!G27</f>
        <v>185</v>
      </c>
      <c r="F27" s="29">
        <f t="shared" si="0"/>
        <v>33.15412186379928</v>
      </c>
      <c r="G27" s="28">
        <f>Z_СоответствиеКодов!H20</f>
        <v>151</v>
      </c>
      <c r="H27" s="30">
        <f t="shared" si="1"/>
        <v>47.0404984423676</v>
      </c>
      <c r="I27" s="28">
        <f>'[1]10_1'!K27</f>
        <v>35</v>
      </c>
      <c r="J27" s="29">
        <f t="shared" si="2"/>
        <v>6.272401433691757</v>
      </c>
      <c r="K27" s="28">
        <f>Z_СоответствиеКодов!J20</f>
        <v>38</v>
      </c>
      <c r="L27" s="30">
        <f t="shared" si="3"/>
        <v>11.838006230529595</v>
      </c>
      <c r="M27" s="11">
        <f t="shared" si="4"/>
        <v>47.0404984423676</v>
      </c>
      <c r="N27" s="11">
        <f t="shared" si="5"/>
        <v>11.838006230529595</v>
      </c>
    </row>
    <row r="28" spans="1:14" ht="12.75" customHeight="1">
      <c r="A28" s="18">
        <v>20</v>
      </c>
      <c r="B28" s="5" t="s">
        <v>33</v>
      </c>
      <c r="C28" s="27">
        <f>'[1]10_1'!D28</f>
        <v>4849</v>
      </c>
      <c r="D28" s="27">
        <f>Z_СоответствиеКодов!G21</f>
        <v>3297</v>
      </c>
      <c r="E28" s="28">
        <f>'[1]10_1'!G28</f>
        <v>1063</v>
      </c>
      <c r="F28" s="29">
        <f t="shared" si="0"/>
        <v>21.922045782635596</v>
      </c>
      <c r="G28" s="28">
        <f>Z_СоответствиеКодов!H21</f>
        <v>794</v>
      </c>
      <c r="H28" s="30">
        <f t="shared" si="1"/>
        <v>24.08249924173491</v>
      </c>
      <c r="I28" s="28">
        <f>'[1]10_1'!K28</f>
        <v>346</v>
      </c>
      <c r="J28" s="29">
        <f t="shared" si="2"/>
        <v>7.135491853990514</v>
      </c>
      <c r="K28" s="28">
        <f>Z_СоответствиеКодов!J21</f>
        <v>250</v>
      </c>
      <c r="L28" s="30">
        <f t="shared" si="3"/>
        <v>7.582650894752805</v>
      </c>
      <c r="M28" s="11">
        <f t="shared" si="4"/>
        <v>24.08249924173491</v>
      </c>
      <c r="N28" s="11">
        <f t="shared" si="5"/>
        <v>7.582650894752805</v>
      </c>
    </row>
    <row r="29" spans="1:14" ht="12.75" customHeight="1">
      <c r="A29" s="18">
        <v>21</v>
      </c>
      <c r="B29" s="5" t="s">
        <v>34</v>
      </c>
      <c r="C29" s="27">
        <f>'[1]10_1'!D29</f>
        <v>900</v>
      </c>
      <c r="D29" s="27">
        <f>Z_СоответствиеКодов!G22</f>
        <v>642</v>
      </c>
      <c r="E29" s="28">
        <f>'[1]10_1'!G29</f>
        <v>247</v>
      </c>
      <c r="F29" s="29">
        <f t="shared" si="0"/>
        <v>27.444444444444443</v>
      </c>
      <c r="G29" s="28">
        <f>Z_СоответствиеКодов!H22</f>
        <v>222</v>
      </c>
      <c r="H29" s="30">
        <f t="shared" si="1"/>
        <v>34.57943925233645</v>
      </c>
      <c r="I29" s="28">
        <f>'[1]10_1'!K29</f>
        <v>55</v>
      </c>
      <c r="J29" s="29">
        <f t="shared" si="2"/>
        <v>6.111111111111111</v>
      </c>
      <c r="K29" s="28">
        <f>Z_СоответствиеКодов!J22</f>
        <v>72</v>
      </c>
      <c r="L29" s="30">
        <f t="shared" si="3"/>
        <v>11.214953271028037</v>
      </c>
      <c r="M29" s="11">
        <f t="shared" si="4"/>
        <v>34.57943925233645</v>
      </c>
      <c r="N29" s="11">
        <f t="shared" si="5"/>
        <v>11.214953271028037</v>
      </c>
    </row>
    <row r="30" spans="1:14" ht="12.75" customHeight="1">
      <c r="A30" s="18">
        <v>22</v>
      </c>
      <c r="B30" s="5" t="s">
        <v>35</v>
      </c>
      <c r="C30" s="27">
        <f>'[1]10_1'!D30</f>
        <v>1262</v>
      </c>
      <c r="D30" s="27">
        <f>Z_СоответствиеКодов!G23</f>
        <v>1056</v>
      </c>
      <c r="E30" s="28">
        <f>'[1]10_1'!G30</f>
        <v>236</v>
      </c>
      <c r="F30" s="29">
        <f t="shared" si="0"/>
        <v>18.700475435816166</v>
      </c>
      <c r="G30" s="28">
        <f>Z_СоответствиеКодов!H23</f>
        <v>195</v>
      </c>
      <c r="H30" s="30">
        <f t="shared" si="1"/>
        <v>18.46590909090909</v>
      </c>
      <c r="I30" s="28">
        <f>'[1]10_1'!K30</f>
        <v>55</v>
      </c>
      <c r="J30" s="29">
        <f t="shared" si="2"/>
        <v>4.358161648177496</v>
      </c>
      <c r="K30" s="28">
        <f>Z_СоответствиеКодов!J23</f>
        <v>45</v>
      </c>
      <c r="L30" s="30">
        <f t="shared" si="3"/>
        <v>4.261363636363637</v>
      </c>
      <c r="M30" s="11">
        <f t="shared" si="4"/>
        <v>18.46590909090909</v>
      </c>
      <c r="N30" s="11">
        <f t="shared" si="5"/>
        <v>4.261363636363637</v>
      </c>
    </row>
    <row r="31" spans="1:14" ht="12.75" customHeight="1">
      <c r="A31" s="18">
        <v>23</v>
      </c>
      <c r="B31" s="5" t="s">
        <v>36</v>
      </c>
      <c r="C31" s="27">
        <f>'[1]10_1'!D31</f>
        <v>1600</v>
      </c>
      <c r="D31" s="27">
        <f>Z_СоответствиеКодов!G24</f>
        <v>1156</v>
      </c>
      <c r="E31" s="28">
        <f>'[1]10_1'!G31</f>
        <v>305</v>
      </c>
      <c r="F31" s="29">
        <f t="shared" si="0"/>
        <v>19.0625</v>
      </c>
      <c r="G31" s="28">
        <f>Z_СоответствиеКодов!H24</f>
        <v>218</v>
      </c>
      <c r="H31" s="30">
        <f t="shared" si="1"/>
        <v>18.858131487889274</v>
      </c>
      <c r="I31" s="28">
        <f>'[1]10_1'!K31</f>
        <v>76</v>
      </c>
      <c r="J31" s="29">
        <f t="shared" si="2"/>
        <v>4.75</v>
      </c>
      <c r="K31" s="28">
        <f>Z_СоответствиеКодов!J24</f>
        <v>54</v>
      </c>
      <c r="L31" s="30">
        <f t="shared" si="3"/>
        <v>4.671280276816609</v>
      </c>
      <c r="M31" s="11">
        <f t="shared" si="4"/>
        <v>18.858131487889274</v>
      </c>
      <c r="N31" s="11">
        <f t="shared" si="5"/>
        <v>4.671280276816609</v>
      </c>
    </row>
    <row r="32" spans="1:14" ht="12.75" customHeight="1">
      <c r="A32" s="18">
        <v>24</v>
      </c>
      <c r="B32" s="5" t="s">
        <v>37</v>
      </c>
      <c r="C32" s="27">
        <f>'[1]10_1'!D32</f>
        <v>666</v>
      </c>
      <c r="D32" s="27">
        <f>Z_СоответствиеКодов!G25</f>
        <v>416</v>
      </c>
      <c r="E32" s="28">
        <f>'[1]10_1'!G32</f>
        <v>124</v>
      </c>
      <c r="F32" s="29">
        <f t="shared" si="0"/>
        <v>18.61861861861862</v>
      </c>
      <c r="G32" s="28">
        <f>Z_СоответствиеКодов!H25</f>
        <v>73</v>
      </c>
      <c r="H32" s="30">
        <f t="shared" si="1"/>
        <v>17.548076923076923</v>
      </c>
      <c r="I32" s="28">
        <f>'[1]10_1'!K32</f>
        <v>30</v>
      </c>
      <c r="J32" s="29">
        <f t="shared" si="2"/>
        <v>4.504504504504505</v>
      </c>
      <c r="K32" s="28">
        <f>Z_СоответствиеКодов!J25</f>
        <v>11</v>
      </c>
      <c r="L32" s="30">
        <f t="shared" si="3"/>
        <v>2.644230769230769</v>
      </c>
      <c r="M32" s="11">
        <f t="shared" si="4"/>
        <v>17.548076923076923</v>
      </c>
      <c r="N32" s="11">
        <f t="shared" si="5"/>
        <v>2.644230769230769</v>
      </c>
    </row>
    <row r="33" spans="1:14" ht="12.75" customHeight="1">
      <c r="A33" s="18">
        <v>25</v>
      </c>
      <c r="B33" s="5" t="s">
        <v>38</v>
      </c>
      <c r="C33" s="27">
        <f>'[1]10_1'!D33</f>
        <v>925</v>
      </c>
      <c r="D33" s="27">
        <f>Z_СоответствиеКодов!G26</f>
        <v>776</v>
      </c>
      <c r="E33" s="28">
        <f>'[1]10_1'!G33</f>
        <v>136</v>
      </c>
      <c r="F33" s="29">
        <f t="shared" si="0"/>
        <v>14.702702702702704</v>
      </c>
      <c r="G33" s="28">
        <f>Z_СоответствиеКодов!H26</f>
        <v>119</v>
      </c>
      <c r="H33" s="30">
        <f t="shared" si="1"/>
        <v>15.335051546391753</v>
      </c>
      <c r="I33" s="28">
        <f>'[1]10_1'!K33</f>
        <v>28</v>
      </c>
      <c r="J33" s="29">
        <f t="shared" si="2"/>
        <v>3.027027027027027</v>
      </c>
      <c r="K33" s="28">
        <f>Z_СоответствиеКодов!J26</f>
        <v>24</v>
      </c>
      <c r="L33" s="30">
        <f t="shared" si="3"/>
        <v>3.0927835051546393</v>
      </c>
      <c r="M33" s="11">
        <f t="shared" si="4"/>
        <v>15.335051546391753</v>
      </c>
      <c r="N33" s="11">
        <f t="shared" si="5"/>
        <v>3.0927835051546393</v>
      </c>
    </row>
    <row r="34" spans="1:14" ht="12.75" customHeight="1">
      <c r="A34" s="18">
        <v>26</v>
      </c>
      <c r="B34" s="5" t="s">
        <v>39</v>
      </c>
      <c r="C34" s="27">
        <f>'[1]10_1'!D34</f>
        <v>11649</v>
      </c>
      <c r="D34" s="27">
        <f>Z_СоответствиеКодов!G27</f>
        <v>9384</v>
      </c>
      <c r="E34" s="28">
        <f>'[1]10_1'!G34</f>
        <v>3503</v>
      </c>
      <c r="F34" s="29">
        <f t="shared" si="0"/>
        <v>30.071250751137438</v>
      </c>
      <c r="G34" s="28">
        <f>Z_СоответствиеКодов!H27</f>
        <v>3059</v>
      </c>
      <c r="H34" s="30">
        <f>IF(D34=0,IF(G34=0,0,100),M34)</f>
        <v>32.59803921568628</v>
      </c>
      <c r="I34" s="28">
        <f>'[1]10_1'!K34</f>
        <v>822</v>
      </c>
      <c r="J34" s="29">
        <f t="shared" si="2"/>
        <v>7.056399690960597</v>
      </c>
      <c r="K34" s="28">
        <f>Z_СоответствиеКодов!J27</f>
        <v>758</v>
      </c>
      <c r="L34" s="30">
        <f t="shared" si="3"/>
        <v>8.077578857630009</v>
      </c>
      <c r="M34" s="11">
        <f t="shared" si="4"/>
        <v>32.59803921568628</v>
      </c>
      <c r="N34" s="11">
        <f t="shared" si="5"/>
        <v>8.077578857630009</v>
      </c>
    </row>
    <row r="35" spans="1:14" ht="12.75" customHeight="1">
      <c r="A35" s="18">
        <v>27</v>
      </c>
      <c r="B35" s="5" t="s">
        <v>40</v>
      </c>
      <c r="C35" s="27">
        <f>'[1]10_1'!D35</f>
        <v>0</v>
      </c>
      <c r="D35" s="27">
        <f>Z_СоответствиеКодов!G28</f>
        <v>0</v>
      </c>
      <c r="E35" s="28">
        <f>'[1]10_1'!G35</f>
        <v>0</v>
      </c>
      <c r="F35" s="29"/>
      <c r="G35" s="28">
        <f>Z_СоответствиеКодов!H28</f>
        <v>0</v>
      </c>
      <c r="H35" s="30">
        <f t="shared" si="1"/>
        <v>0</v>
      </c>
      <c r="I35" s="28">
        <f>'[1]10_1'!K35</f>
        <v>0</v>
      </c>
      <c r="J35" s="29"/>
      <c r="K35" s="28">
        <f>Z_СоответствиеКодов!J28</f>
        <v>0</v>
      </c>
      <c r="L35" s="30">
        <f t="shared" si="3"/>
        <v>0</v>
      </c>
      <c r="M35" s="11" t="e">
        <f t="shared" si="4"/>
        <v>#DIV/0!</v>
      </c>
      <c r="N35" s="11" t="e">
        <f t="shared" si="5"/>
        <v>#DIV/0!</v>
      </c>
    </row>
    <row r="36" spans="1:14" ht="12.75" customHeight="1">
      <c r="A36" s="26"/>
      <c r="B36" s="25" t="s">
        <v>41</v>
      </c>
      <c r="C36" s="31">
        <f>'[1]10_1'!D36</f>
        <v>53150</v>
      </c>
      <c r="D36" s="32">
        <f>SUM(D9:D35)</f>
        <v>44284</v>
      </c>
      <c r="E36" s="33">
        <f>'[1]10_1'!G36</f>
        <v>12189</v>
      </c>
      <c r="F36" s="34">
        <f t="shared" si="0"/>
        <v>22.933207902163687</v>
      </c>
      <c r="G36" s="32">
        <f>SUM(G9:G35)</f>
        <v>10624</v>
      </c>
      <c r="H36" s="35">
        <f t="shared" si="1"/>
        <v>23.9906060879776</v>
      </c>
      <c r="I36" s="33">
        <f>'[1]10_1'!K36</f>
        <v>3127</v>
      </c>
      <c r="J36" s="34">
        <f t="shared" si="2"/>
        <v>5.883349012229539</v>
      </c>
      <c r="K36" s="32">
        <f>SUM(K9:K35)</f>
        <v>2914</v>
      </c>
      <c r="L36" s="35">
        <f t="shared" si="3"/>
        <v>6.58025471953753</v>
      </c>
      <c r="M36" s="11">
        <f t="shared" si="4"/>
        <v>23.9906060879776</v>
      </c>
      <c r="N36" s="11">
        <f t="shared" si="5"/>
        <v>6.58025471953753</v>
      </c>
    </row>
    <row r="37" ht="14.25" customHeight="1">
      <c r="C37" s="9"/>
    </row>
    <row r="38" ht="12.75">
      <c r="B38" s="1" t="s">
        <v>42</v>
      </c>
    </row>
    <row r="42" ht="12.75">
      <c r="K42" s="9"/>
    </row>
  </sheetData>
  <sheetProtection/>
  <mergeCells count="8">
    <mergeCell ref="B2:L2"/>
    <mergeCell ref="A4:A7"/>
    <mergeCell ref="B4:B7"/>
    <mergeCell ref="C4:D6"/>
    <mergeCell ref="E4:L4"/>
    <mergeCell ref="E5:H6"/>
    <mergeCell ref="I5:L5"/>
    <mergeCell ref="I6:L6"/>
  </mergeCells>
  <conditionalFormatting sqref="C9:L36">
    <cfRule type="cellIs" priority="1" dxfId="2" operator="equal" stopIfTrue="1">
      <formula>0</formula>
    </cfRule>
  </conditionalFormatting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  <ignoredErrors>
    <ignoredError sqref="C10:L15 C36:L36 C35:E35 G35:I35 K35:L35 C9:E9 K9:L9 G9:I9 C17:L34 C16:J16 L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4">
      <selection activeCell="M16" sqref="M16"/>
    </sheetView>
  </sheetViews>
  <sheetFormatPr defaultColWidth="9.00390625" defaultRowHeight="12.75"/>
  <sheetData>
    <row r="1" spans="1:10" ht="12.75">
      <c r="A1" s="10" t="s">
        <v>43</v>
      </c>
      <c r="B1" s="10" t="s">
        <v>44</v>
      </c>
      <c r="C1" s="10" t="s">
        <v>45</v>
      </c>
      <c r="D1" s="10" t="s">
        <v>46</v>
      </c>
      <c r="E1" s="10" t="s">
        <v>47</v>
      </c>
      <c r="F1" s="10" t="s">
        <v>48</v>
      </c>
      <c r="G1" s="10" t="s">
        <v>49</v>
      </c>
      <c r="H1" s="10" t="s">
        <v>50</v>
      </c>
      <c r="I1" s="10" t="s">
        <v>51</v>
      </c>
      <c r="J1" s="10" t="s">
        <v>52</v>
      </c>
    </row>
    <row r="2" spans="1:10" ht="12.75">
      <c r="A2" s="10">
        <v>30</v>
      </c>
      <c r="B2" s="10">
        <v>23</v>
      </c>
      <c r="C2" s="10">
        <v>1</v>
      </c>
      <c r="D2" s="10">
        <v>1</v>
      </c>
      <c r="E2" s="10" t="s">
        <v>53</v>
      </c>
      <c r="F2" s="10">
        <v>1</v>
      </c>
      <c r="G2" s="10">
        <v>0</v>
      </c>
      <c r="H2" s="10"/>
      <c r="I2" s="10"/>
      <c r="J2" s="10"/>
    </row>
    <row r="3" spans="1:10" ht="12.75">
      <c r="A3" s="10">
        <v>24</v>
      </c>
      <c r="B3" s="10">
        <v>5</v>
      </c>
      <c r="C3" s="10">
        <v>2</v>
      </c>
      <c r="D3" s="10">
        <v>2</v>
      </c>
      <c r="E3" s="10" t="s">
        <v>54</v>
      </c>
      <c r="F3" s="10">
        <v>2</v>
      </c>
      <c r="G3" s="10">
        <v>626</v>
      </c>
      <c r="H3" s="10">
        <v>181</v>
      </c>
      <c r="I3" s="10">
        <v>3</v>
      </c>
      <c r="J3" s="10">
        <v>44</v>
      </c>
    </row>
    <row r="4" spans="1:10" ht="12.75">
      <c r="A4" s="10">
        <v>25</v>
      </c>
      <c r="B4" s="10">
        <v>14</v>
      </c>
      <c r="C4" s="10">
        <v>3</v>
      </c>
      <c r="D4" s="10">
        <v>3</v>
      </c>
      <c r="E4" s="10" t="s">
        <v>55</v>
      </c>
      <c r="F4" s="10">
        <v>3</v>
      </c>
      <c r="G4" s="10">
        <v>512</v>
      </c>
      <c r="H4" s="10">
        <v>166</v>
      </c>
      <c r="I4" s="10">
        <v>5</v>
      </c>
      <c r="J4" s="10">
        <v>47</v>
      </c>
    </row>
    <row r="5" spans="1:10" ht="12.75">
      <c r="A5" s="10">
        <v>2</v>
      </c>
      <c r="B5" s="10">
        <v>1</v>
      </c>
      <c r="C5" s="10">
        <v>4</v>
      </c>
      <c r="D5" s="10">
        <v>4</v>
      </c>
      <c r="E5" s="10" t="s">
        <v>56</v>
      </c>
      <c r="F5" s="10">
        <v>4</v>
      </c>
      <c r="G5" s="10">
        <v>5513</v>
      </c>
      <c r="H5" s="10">
        <v>1049</v>
      </c>
      <c r="I5" s="10">
        <v>60</v>
      </c>
      <c r="J5" s="10">
        <v>298</v>
      </c>
    </row>
    <row r="6" spans="1:10" ht="12.75">
      <c r="A6" s="10">
        <v>5</v>
      </c>
      <c r="B6" s="10">
        <v>3</v>
      </c>
      <c r="C6" s="10">
        <v>5</v>
      </c>
      <c r="D6" s="10">
        <v>5</v>
      </c>
      <c r="E6" s="10" t="s">
        <v>57</v>
      </c>
      <c r="F6" s="10">
        <v>5</v>
      </c>
      <c r="G6" s="10">
        <v>2232</v>
      </c>
      <c r="H6" s="10">
        <v>452</v>
      </c>
      <c r="I6" s="10">
        <v>14</v>
      </c>
      <c r="J6" s="10">
        <v>128</v>
      </c>
    </row>
    <row r="7" spans="1:10" ht="12.75">
      <c r="A7" s="10">
        <v>26</v>
      </c>
      <c r="B7" s="10">
        <v>6</v>
      </c>
      <c r="C7" s="10">
        <v>6</v>
      </c>
      <c r="D7" s="10">
        <v>6</v>
      </c>
      <c r="E7" s="10" t="s">
        <v>58</v>
      </c>
      <c r="F7" s="10">
        <v>6</v>
      </c>
      <c r="G7" s="10">
        <v>1065</v>
      </c>
      <c r="H7" s="10">
        <v>181</v>
      </c>
      <c r="I7" s="10">
        <v>8</v>
      </c>
      <c r="J7" s="10">
        <v>59</v>
      </c>
    </row>
    <row r="8" spans="1:10" ht="12.75">
      <c r="A8" s="10">
        <v>14</v>
      </c>
      <c r="B8" s="10">
        <v>15</v>
      </c>
      <c r="C8" s="10">
        <v>7</v>
      </c>
      <c r="D8" s="10">
        <v>7</v>
      </c>
      <c r="E8" s="10" t="s">
        <v>59</v>
      </c>
      <c r="F8" s="10">
        <v>7</v>
      </c>
      <c r="G8" s="10">
        <v>544</v>
      </c>
      <c r="H8" s="10">
        <v>131</v>
      </c>
      <c r="I8" s="10">
        <v>1</v>
      </c>
      <c r="J8" s="10">
        <v>27</v>
      </c>
    </row>
    <row r="9" spans="1:10" ht="12.75">
      <c r="A9" s="10">
        <v>6</v>
      </c>
      <c r="B9" s="10">
        <v>8</v>
      </c>
      <c r="C9" s="10">
        <v>8</v>
      </c>
      <c r="D9" s="10">
        <v>8</v>
      </c>
      <c r="E9" s="10" t="s">
        <v>60</v>
      </c>
      <c r="F9" s="10">
        <v>8</v>
      </c>
      <c r="G9" s="10">
        <v>2654</v>
      </c>
      <c r="H9" s="10">
        <v>490</v>
      </c>
      <c r="I9" s="10">
        <v>10</v>
      </c>
      <c r="J9" s="10">
        <v>166</v>
      </c>
    </row>
    <row r="10" spans="1:10" ht="12.75">
      <c r="A10" s="10">
        <v>15</v>
      </c>
      <c r="B10" s="10">
        <v>16</v>
      </c>
      <c r="C10" s="10">
        <v>9</v>
      </c>
      <c r="D10" s="10">
        <v>9</v>
      </c>
      <c r="E10" s="10" t="s">
        <v>61</v>
      </c>
      <c r="F10" s="10">
        <v>9</v>
      </c>
      <c r="G10" s="10">
        <v>852</v>
      </c>
      <c r="H10" s="10">
        <v>188</v>
      </c>
      <c r="I10" s="10">
        <v>5</v>
      </c>
      <c r="J10" s="10">
        <v>64</v>
      </c>
    </row>
    <row r="11" spans="1:10" ht="12.75">
      <c r="A11" s="10">
        <v>9</v>
      </c>
      <c r="B11" s="10">
        <v>10</v>
      </c>
      <c r="C11" s="10">
        <v>10</v>
      </c>
      <c r="D11" s="10">
        <v>10</v>
      </c>
      <c r="E11" s="10" t="s">
        <v>62</v>
      </c>
      <c r="F11" s="10">
        <v>10</v>
      </c>
      <c r="G11" s="10">
        <v>2631</v>
      </c>
      <c r="H11" s="10">
        <v>513</v>
      </c>
      <c r="I11" s="10">
        <v>14</v>
      </c>
      <c r="J11" s="10">
        <v>128</v>
      </c>
    </row>
    <row r="12" spans="1:10" ht="12.75">
      <c r="A12" s="10">
        <v>3</v>
      </c>
      <c r="B12" s="10">
        <v>2</v>
      </c>
      <c r="C12" s="10">
        <v>11</v>
      </c>
      <c r="D12" s="10">
        <v>11</v>
      </c>
      <c r="E12" s="10" t="s">
        <v>63</v>
      </c>
      <c r="F12" s="10">
        <v>11</v>
      </c>
      <c r="G12" s="10">
        <v>711</v>
      </c>
      <c r="H12" s="10">
        <v>210</v>
      </c>
      <c r="I12" s="10">
        <v>6</v>
      </c>
      <c r="J12" s="10">
        <v>49</v>
      </c>
    </row>
    <row r="13" spans="1:10" ht="12.75">
      <c r="A13" s="10">
        <v>7</v>
      </c>
      <c r="B13" s="10">
        <v>4</v>
      </c>
      <c r="C13" s="10">
        <v>12</v>
      </c>
      <c r="D13" s="10">
        <v>12</v>
      </c>
      <c r="E13" s="10" t="s">
        <v>64</v>
      </c>
      <c r="F13" s="10">
        <v>12</v>
      </c>
      <c r="G13" s="10">
        <v>1044</v>
      </c>
      <c r="H13" s="10">
        <v>127</v>
      </c>
      <c r="I13" s="10">
        <v>5</v>
      </c>
      <c r="J13" s="10">
        <v>38</v>
      </c>
    </row>
    <row r="14" spans="1:10" ht="12.75">
      <c r="A14" s="10">
        <v>16</v>
      </c>
      <c r="B14" s="10">
        <v>17</v>
      </c>
      <c r="C14" s="10">
        <v>13</v>
      </c>
      <c r="D14" s="10">
        <v>13</v>
      </c>
      <c r="E14" s="10" t="s">
        <v>65</v>
      </c>
      <c r="F14" s="10">
        <v>13</v>
      </c>
      <c r="G14" s="10">
        <v>2351</v>
      </c>
      <c r="H14" s="10">
        <v>540</v>
      </c>
      <c r="I14" s="10">
        <v>7</v>
      </c>
      <c r="J14" s="10">
        <v>105</v>
      </c>
    </row>
    <row r="15" spans="1:10" ht="12.75">
      <c r="A15" s="10">
        <v>20</v>
      </c>
      <c r="B15" s="10">
        <v>21</v>
      </c>
      <c r="C15" s="10">
        <v>14</v>
      </c>
      <c r="D15" s="10">
        <v>14</v>
      </c>
      <c r="E15" s="10" t="s">
        <v>66</v>
      </c>
      <c r="F15" s="10">
        <v>14</v>
      </c>
      <c r="G15" s="10">
        <v>1163</v>
      </c>
      <c r="H15" s="10">
        <v>295</v>
      </c>
      <c r="I15" s="10">
        <v>21</v>
      </c>
      <c r="J15" s="10">
        <v>104</v>
      </c>
    </row>
    <row r="16" spans="1:10" ht="12.75">
      <c r="A16" s="10">
        <v>21</v>
      </c>
      <c r="B16" s="10">
        <v>22</v>
      </c>
      <c r="C16" s="10">
        <v>15</v>
      </c>
      <c r="D16" s="10">
        <v>15</v>
      </c>
      <c r="E16" s="10" t="s">
        <v>67</v>
      </c>
      <c r="F16" s="10">
        <v>15</v>
      </c>
      <c r="G16" s="10">
        <v>2783</v>
      </c>
      <c r="H16" s="10">
        <v>654</v>
      </c>
      <c r="I16" s="10">
        <v>27</v>
      </c>
      <c r="J16" s="10">
        <v>192</v>
      </c>
    </row>
    <row r="17" spans="1:10" ht="12.75">
      <c r="A17" s="10">
        <v>35</v>
      </c>
      <c r="B17" s="10">
        <v>25</v>
      </c>
      <c r="C17" s="10">
        <v>16</v>
      </c>
      <c r="D17" s="10">
        <v>16</v>
      </c>
      <c r="E17" s="10" t="s">
        <v>68</v>
      </c>
      <c r="F17" s="10">
        <v>16</v>
      </c>
      <c r="G17" s="10">
        <v>1029</v>
      </c>
      <c r="H17" s="10">
        <v>272</v>
      </c>
      <c r="I17" s="10">
        <v>7</v>
      </c>
      <c r="J17" s="10">
        <v>99</v>
      </c>
    </row>
    <row r="18" spans="1:10" ht="12.75">
      <c r="A18" s="10">
        <v>27</v>
      </c>
      <c r="B18" s="10">
        <v>18</v>
      </c>
      <c r="C18" s="10">
        <v>17</v>
      </c>
      <c r="D18" s="10">
        <v>17</v>
      </c>
      <c r="E18" s="10" t="s">
        <v>69</v>
      </c>
      <c r="F18" s="10">
        <v>17</v>
      </c>
      <c r="G18" s="10">
        <v>711</v>
      </c>
      <c r="H18" s="10">
        <v>160</v>
      </c>
      <c r="I18" s="10">
        <v>7</v>
      </c>
      <c r="J18" s="10">
        <v>53</v>
      </c>
    </row>
    <row r="19" spans="1:10" ht="12.75">
      <c r="A19" s="10">
        <v>33</v>
      </c>
      <c r="B19" s="10">
        <v>26</v>
      </c>
      <c r="C19" s="10">
        <v>18</v>
      </c>
      <c r="D19" s="10">
        <v>18</v>
      </c>
      <c r="E19" s="10" t="s">
        <v>70</v>
      </c>
      <c r="F19" s="10">
        <v>18</v>
      </c>
      <c r="G19" s="10">
        <v>815</v>
      </c>
      <c r="H19" s="10">
        <v>184</v>
      </c>
      <c r="I19" s="10">
        <v>6</v>
      </c>
      <c r="J19" s="10">
        <v>61</v>
      </c>
    </row>
    <row r="20" spans="1:10" ht="12.75">
      <c r="A20" s="10">
        <v>17</v>
      </c>
      <c r="B20" s="10">
        <v>19</v>
      </c>
      <c r="C20" s="10">
        <v>19</v>
      </c>
      <c r="D20" s="10">
        <v>19</v>
      </c>
      <c r="E20" s="10" t="s">
        <v>71</v>
      </c>
      <c r="F20" s="10">
        <v>19</v>
      </c>
      <c r="G20" s="10">
        <v>321</v>
      </c>
      <c r="H20" s="10">
        <v>151</v>
      </c>
      <c r="I20" s="10">
        <v>3</v>
      </c>
      <c r="J20" s="10">
        <v>38</v>
      </c>
    </row>
    <row r="21" spans="1:10" ht="12.75">
      <c r="A21" s="10">
        <v>34</v>
      </c>
      <c r="B21" s="10">
        <v>27</v>
      </c>
      <c r="C21" s="10">
        <v>20</v>
      </c>
      <c r="D21" s="10">
        <v>20</v>
      </c>
      <c r="E21" s="10" t="s">
        <v>72</v>
      </c>
      <c r="F21" s="10">
        <v>20</v>
      </c>
      <c r="G21" s="10">
        <v>3297</v>
      </c>
      <c r="H21" s="10">
        <v>794</v>
      </c>
      <c r="I21" s="10">
        <v>21</v>
      </c>
      <c r="J21" s="10">
        <v>250</v>
      </c>
    </row>
    <row r="22" spans="1:10" ht="12.75">
      <c r="A22" s="10">
        <v>22</v>
      </c>
      <c r="B22" s="10">
        <v>9</v>
      </c>
      <c r="C22" s="10">
        <v>21</v>
      </c>
      <c r="D22" s="10">
        <v>21</v>
      </c>
      <c r="E22" s="10" t="s">
        <v>73</v>
      </c>
      <c r="F22" s="10">
        <v>21</v>
      </c>
      <c r="G22" s="10">
        <v>642</v>
      </c>
      <c r="H22" s="10">
        <v>222</v>
      </c>
      <c r="I22" s="10">
        <v>7</v>
      </c>
      <c r="J22" s="10">
        <v>72</v>
      </c>
    </row>
    <row r="23" spans="1:10" ht="12.75">
      <c r="A23" s="10">
        <v>28</v>
      </c>
      <c r="B23" s="10">
        <v>7</v>
      </c>
      <c r="C23" s="10">
        <v>22</v>
      </c>
      <c r="D23" s="10">
        <v>22</v>
      </c>
      <c r="E23" s="10" t="s">
        <v>74</v>
      </c>
      <c r="F23" s="10">
        <v>22</v>
      </c>
      <c r="G23" s="10">
        <v>1056</v>
      </c>
      <c r="H23" s="10">
        <v>195</v>
      </c>
      <c r="I23" s="10">
        <v>6</v>
      </c>
      <c r="J23" s="10">
        <v>45</v>
      </c>
    </row>
    <row r="24" spans="1:10" ht="12.75">
      <c r="A24" s="10">
        <v>10</v>
      </c>
      <c r="B24" s="10">
        <v>11</v>
      </c>
      <c r="C24" s="10">
        <v>23</v>
      </c>
      <c r="D24" s="10">
        <v>23</v>
      </c>
      <c r="E24" s="10" t="s">
        <v>75</v>
      </c>
      <c r="F24" s="10">
        <v>23</v>
      </c>
      <c r="G24" s="10">
        <v>1156</v>
      </c>
      <c r="H24" s="10">
        <v>218</v>
      </c>
      <c r="I24" s="10">
        <v>7</v>
      </c>
      <c r="J24" s="10">
        <v>54</v>
      </c>
    </row>
    <row r="25" spans="1:10" ht="12.75">
      <c r="A25" s="10">
        <v>18</v>
      </c>
      <c r="B25" s="10">
        <v>20</v>
      </c>
      <c r="C25" s="10">
        <v>24</v>
      </c>
      <c r="D25" s="10">
        <v>24</v>
      </c>
      <c r="E25" s="10" t="s">
        <v>76</v>
      </c>
      <c r="F25" s="10">
        <v>24</v>
      </c>
      <c r="G25" s="10">
        <v>416</v>
      </c>
      <c r="H25" s="10">
        <v>73</v>
      </c>
      <c r="I25" s="10"/>
      <c r="J25" s="10">
        <v>11</v>
      </c>
    </row>
    <row r="26" spans="1:10" ht="12.75">
      <c r="A26" s="10">
        <v>11</v>
      </c>
      <c r="B26" s="10">
        <v>12</v>
      </c>
      <c r="C26" s="10">
        <v>25</v>
      </c>
      <c r="D26" s="10">
        <v>25</v>
      </c>
      <c r="E26" s="10" t="s">
        <v>77</v>
      </c>
      <c r="F26" s="10">
        <v>25</v>
      </c>
      <c r="G26" s="10">
        <v>776</v>
      </c>
      <c r="H26" s="10">
        <v>119</v>
      </c>
      <c r="I26" s="10">
        <v>3</v>
      </c>
      <c r="J26" s="10">
        <v>24</v>
      </c>
    </row>
    <row r="27" spans="1:10" ht="12.75">
      <c r="A27" s="10">
        <v>12</v>
      </c>
      <c r="B27" s="10">
        <v>13</v>
      </c>
      <c r="C27" s="10">
        <v>26</v>
      </c>
      <c r="D27" s="10">
        <v>26</v>
      </c>
      <c r="E27" s="10" t="s">
        <v>78</v>
      </c>
      <c r="F27" s="10">
        <v>26</v>
      </c>
      <c r="G27" s="10">
        <v>9384</v>
      </c>
      <c r="H27" s="10">
        <v>3059</v>
      </c>
      <c r="I27" s="10">
        <v>99</v>
      </c>
      <c r="J27" s="10">
        <v>758</v>
      </c>
    </row>
    <row r="28" spans="1:10" ht="12.75">
      <c r="A28" s="10">
        <v>31</v>
      </c>
      <c r="B28" s="10">
        <v>24</v>
      </c>
      <c r="C28" s="10">
        <v>27</v>
      </c>
      <c r="D28" s="10">
        <v>27</v>
      </c>
      <c r="E28" s="10" t="s">
        <v>79</v>
      </c>
      <c r="F28" s="10">
        <v>27</v>
      </c>
      <c r="G28" s="10">
        <v>0</v>
      </c>
      <c r="H28" s="10"/>
      <c r="I28" s="10"/>
      <c r="J28" s="10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2016-08-17T12:02:44Z</cp:lastPrinted>
  <dcterms:created xsi:type="dcterms:W3CDTF">2011-07-25T07:06:48Z</dcterms:created>
  <dcterms:modified xsi:type="dcterms:W3CDTF">2016-08-17T12:02:48Z</dcterms:modified>
  <cp:category/>
  <cp:version/>
  <cp:contentType/>
  <cp:contentStatus/>
</cp:coreProperties>
</file>