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4_1" sheetId="1" r:id="rId1"/>
    <sheet name="Z4_1" sheetId="2" state="hidden" r:id="rId2"/>
  </sheets>
  <externalReferences>
    <externalReference r:id="rId5"/>
  </externalReferences>
  <definedNames>
    <definedName name="Z4_1">'Z4_1'!$A$1:$E$33</definedName>
    <definedName name="_xlnm.Print_Area" localSheetId="0">'4_1'!$A$1:$M$44</definedName>
  </definedNames>
  <calcPr fullCalcOnLoad="1"/>
</workbook>
</file>

<file path=xl/sharedStrings.xml><?xml version="1.0" encoding="utf-8"?>
<sst xmlns="http://schemas.openxmlformats.org/spreadsheetml/2006/main" count="102" uniqueCount="87">
  <si>
    <t>Розгляд місцевими загальними судами справ та матеріалів у порядку цивільного судочинства</t>
  </si>
  <si>
    <t>Таблиця 4.1</t>
  </si>
  <si>
    <t>№ з/п</t>
  </si>
  <si>
    <t>Найменування показників</t>
  </si>
  <si>
    <t>Знаходилося на розгляді справ та матеріалів</t>
  </si>
  <si>
    <t>Розглянуто</t>
  </si>
  <si>
    <t>Із них</t>
  </si>
  <si>
    <t>із ухваленням рішення</t>
  </si>
  <si>
    <t>із задоволенням позову (заяви)</t>
  </si>
  <si>
    <t>динаміка,                    %</t>
  </si>
  <si>
    <t>питома вага %*</t>
  </si>
  <si>
    <t>А</t>
  </si>
  <si>
    <t>Б</t>
  </si>
  <si>
    <t>Справи наказного провадження,     з них</t>
  </si>
  <si>
    <t>X</t>
  </si>
  <si>
    <t xml:space="preserve">Питома вага від числа загальної кількості справ, що розглядаються в порядку цивільного судочинства, % </t>
  </si>
  <si>
    <t>Х</t>
  </si>
  <si>
    <t>1.1</t>
  </si>
  <si>
    <t xml:space="preserve"> заяви про скасування судового наказу</t>
  </si>
  <si>
    <t>2</t>
  </si>
  <si>
    <t>Позовне провадження. Позовні заяви і справи</t>
  </si>
  <si>
    <t>2.1</t>
  </si>
  <si>
    <t>Справи позовного провадження (усього), з них</t>
  </si>
  <si>
    <t>2.1.1</t>
  </si>
  <si>
    <t xml:space="preserve">Спори про право власності та інші речові права </t>
  </si>
  <si>
    <t>2.1.2</t>
  </si>
  <si>
    <t xml:space="preserve">Спори про право інтелектуальної власності </t>
  </si>
  <si>
    <t>2.1.3</t>
  </si>
  <si>
    <t xml:space="preserve">Спори, що виникають із договорів </t>
  </si>
  <si>
    <t>2.1.4</t>
  </si>
  <si>
    <t xml:space="preserve">Спори про недоговірні зобов"язання, з них </t>
  </si>
  <si>
    <t>2.1.4.1</t>
  </si>
  <si>
    <t xml:space="preserve">про відшкодування шкоди, завданої порушенням законодавства про охорону навколишнього природного середовища </t>
  </si>
  <si>
    <t>2.1.4.2</t>
  </si>
  <si>
    <t>2.1.4.3</t>
  </si>
  <si>
    <t>завданої внаслідок недоліків товарів, робіт (послуг)</t>
  </si>
  <si>
    <t>2.1.5</t>
  </si>
  <si>
    <t>Спори про спадкове право</t>
  </si>
  <si>
    <t>2.1.6</t>
  </si>
  <si>
    <t>Спори про захист немайнових прав фізичних осіб,
 з них</t>
  </si>
  <si>
    <t>2.1.6.1</t>
  </si>
  <si>
    <t xml:space="preserve"> про захист честі, гідності й ділвої репутації до засобів масової інформації</t>
  </si>
  <si>
    <t>2.1.7</t>
  </si>
  <si>
    <t xml:space="preserve">Спори, що виникають із житлових правовідносин </t>
  </si>
  <si>
    <t>2.1.8</t>
  </si>
  <si>
    <t xml:space="preserve">Спори, що виникають із земельних правовідносин </t>
  </si>
  <si>
    <t>2.1.9</t>
  </si>
  <si>
    <t xml:space="preserve">Спори, що виникають із сімейних правовідносин </t>
  </si>
  <si>
    <t>2.1.10</t>
  </si>
  <si>
    <t xml:space="preserve">Спори, що виникають із трудових правовідносин </t>
  </si>
  <si>
    <t>2.1.11</t>
  </si>
  <si>
    <t>Спори, пов’язані із застосуванням Закону України ”Про захист прав споживачів”</t>
  </si>
  <si>
    <t>2.1.12</t>
  </si>
  <si>
    <t>Звільнення майна з-під арешту (виключення майна з опису)</t>
  </si>
  <si>
    <t>2.1.13</t>
  </si>
  <si>
    <t>Інші позовного провадження</t>
  </si>
  <si>
    <t>3</t>
  </si>
  <si>
    <t>Заяви про перегляд заочного рішення</t>
  </si>
  <si>
    <t>4</t>
  </si>
  <si>
    <t>Заяви про забезпечення доказів, позову до подання позовної заяви</t>
  </si>
  <si>
    <t>5</t>
  </si>
  <si>
    <t>Окреме провадження. Заяви і справи</t>
  </si>
  <si>
    <t>5.1</t>
  </si>
  <si>
    <t>Справи окремого провадження</t>
  </si>
  <si>
    <t>6</t>
  </si>
  <si>
    <t>7</t>
  </si>
  <si>
    <t>Клопотання, заяви, подання  у порядку виконання судових рішень</t>
  </si>
  <si>
    <t>8</t>
  </si>
  <si>
    <t>Скарги на дії або бездіяльність державного виконавця чи іншої посадової особи державної виконавчої служби</t>
  </si>
  <si>
    <t>9</t>
  </si>
  <si>
    <t>Клопотання про визнання та виконання рішень іноземних судів в Україні</t>
  </si>
  <si>
    <t>10</t>
  </si>
  <si>
    <t>Справи про відновлення втраченого судового провадження</t>
  </si>
  <si>
    <t>11</t>
  </si>
  <si>
    <t>Судові доручення</t>
  </si>
  <si>
    <t>12</t>
  </si>
  <si>
    <t>Заяви про виконання/скасування рішення третейського суду</t>
  </si>
  <si>
    <t>13</t>
  </si>
  <si>
    <t>УСЬОГО</t>
  </si>
  <si>
    <t>* - %  від кількості справ, що знаходились на розгляді</t>
  </si>
  <si>
    <t>F1</t>
  </si>
  <si>
    <t>F2</t>
  </si>
  <si>
    <t>F3</t>
  </si>
  <si>
    <t>F4</t>
  </si>
  <si>
    <t>kr</t>
  </si>
  <si>
    <t>Заяви про перегляд рішень, ухвал суду чи судових наказів у зв'язку з нововиявленими обставинами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</si>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</sst>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2" applyFont="1" applyAlignme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8" fillId="32" borderId="10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" fontId="3" fillId="0" borderId="0" xfId="52" applyNumberFormat="1" applyFont="1">
      <alignment/>
      <protection/>
    </xf>
    <xf numFmtId="1" fontId="3" fillId="0" borderId="0" xfId="52" applyNumberFormat="1" applyFont="1">
      <alignment/>
      <protection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8" fillId="0" borderId="10" xfId="52" applyFont="1" applyBorder="1" applyAlignment="1">
      <alignment vertical="center" wrapText="1"/>
      <protection/>
    </xf>
    <xf numFmtId="0" fontId="9" fillId="0" borderId="10" xfId="52" applyFont="1" applyBorder="1" applyAlignment="1">
      <alignment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center"/>
      <protection/>
    </xf>
    <xf numFmtId="1" fontId="4" fillId="0" borderId="0" xfId="52" applyNumberFormat="1" applyFont="1">
      <alignment/>
      <protection/>
    </xf>
    <xf numFmtId="0" fontId="10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0" fillId="0" borderId="0" xfId="0" applyNumberFormat="1" applyAlignment="1" quotePrefix="1">
      <alignment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/>
      <protection/>
    </xf>
    <xf numFmtId="49" fontId="6" fillId="32" borderId="10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Border="1" applyAlignment="1" applyProtection="1">
      <alignment horizontal="right" vertical="center" wrapText="1"/>
      <protection locked="0"/>
    </xf>
    <xf numFmtId="1" fontId="4" fillId="0" borderId="10" xfId="52" applyNumberFormat="1" applyFont="1" applyFill="1" applyBorder="1" applyAlignment="1" applyProtection="1">
      <alignment horizontal="right" vertical="center" wrapText="1"/>
      <protection/>
    </xf>
    <xf numFmtId="1" fontId="4" fillId="0" borderId="10" xfId="52" applyNumberFormat="1" applyFont="1" applyBorder="1" applyAlignment="1">
      <alignment horizontal="right" vertical="center"/>
      <protection/>
    </xf>
    <xf numFmtId="0" fontId="4" fillId="0" borderId="10" xfId="52" applyFont="1" applyBorder="1" applyAlignment="1">
      <alignment horizontal="right" vertical="center"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2" fontId="4" fillId="33" borderId="10" xfId="0" applyNumberFormat="1" applyFont="1" applyFill="1" applyBorder="1" applyAlignment="1">
      <alignment horizontal="right" vertical="center"/>
    </xf>
    <xf numFmtId="0" fontId="4" fillId="0" borderId="10" xfId="52" applyFont="1" applyBorder="1" applyAlignment="1" applyProtection="1">
      <alignment horizontal="right" vertical="center" wrapText="1"/>
      <protection locked="0"/>
    </xf>
    <xf numFmtId="49" fontId="6" fillId="34" borderId="10" xfId="52" applyNumberFormat="1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/>
      <protection/>
    </xf>
    <xf numFmtId="1" fontId="8" fillId="34" borderId="10" xfId="52" applyNumberFormat="1" applyFont="1" applyFill="1" applyBorder="1" applyAlignment="1">
      <alignment horizontal="right" vertical="center"/>
      <protection/>
    </xf>
    <xf numFmtId="2" fontId="8" fillId="34" borderId="10" xfId="0" applyNumberFormat="1" applyFont="1" applyFill="1" applyBorder="1" applyAlignment="1">
      <alignment horizontal="right" vertical="center"/>
    </xf>
    <xf numFmtId="1" fontId="8" fillId="34" borderId="10" xfId="52" applyNumberFormat="1" applyFont="1" applyFill="1" applyBorder="1" applyAlignment="1" applyProtection="1">
      <alignment horizontal="right" vertical="center" wrapText="1"/>
      <protection/>
    </xf>
    <xf numFmtId="2" fontId="4" fillId="35" borderId="10" xfId="52" applyNumberFormat="1" applyFont="1" applyFill="1" applyBorder="1" applyAlignment="1" applyProtection="1">
      <alignment horizontal="right" vertical="center" wrapText="1"/>
      <protection/>
    </xf>
    <xf numFmtId="0" fontId="4" fillId="35" borderId="10" xfId="52" applyFont="1" applyFill="1" applyBorder="1" applyAlignment="1">
      <alignment horizontal="right" vertical="center"/>
      <protection/>
    </xf>
    <xf numFmtId="4" fontId="4" fillId="35" borderId="10" xfId="0" applyNumberFormat="1" applyFont="1" applyFill="1" applyBorder="1" applyAlignment="1">
      <alignment horizontal="right" vertical="center" wrapText="1"/>
    </xf>
    <xf numFmtId="2" fontId="4" fillId="35" borderId="10" xfId="0" applyNumberFormat="1" applyFont="1" applyFill="1" applyBorder="1" applyAlignment="1">
      <alignment horizontal="right" vertical="center"/>
    </xf>
    <xf numFmtId="0" fontId="7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49" fontId="6" fillId="32" borderId="1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5" fillId="32" borderId="10" xfId="52" applyFont="1" applyFill="1" applyBorder="1" applyAlignment="1">
      <alignment horizontal="center" vertical="center" textRotation="90" wrapText="1"/>
      <protection/>
    </xf>
    <xf numFmtId="2" fontId="4" fillId="35" borderId="10" xfId="52" applyNumberFormat="1" applyFont="1" applyFill="1" applyBorder="1" applyAlignment="1">
      <alignment horizontal="right" vertical="center"/>
      <protection/>
    </xf>
    <xf numFmtId="2" fontId="4" fillId="35" borderId="10" xfId="0" applyNumberFormat="1" applyFont="1" applyFill="1" applyBorder="1" applyAlignment="1">
      <alignment horizontal="right" vertical="center" wrapText="1"/>
    </xf>
    <xf numFmtId="2" fontId="4" fillId="35" borderId="10" xfId="0" applyNumberFormat="1" applyFont="1" applyFill="1" applyBorder="1" applyAlignment="1" applyProtection="1">
      <alignment horizontal="right" vertical="center" wrapText="1"/>
      <protection hidden="1"/>
    </xf>
    <xf numFmtId="2" fontId="4" fillId="35" borderId="10" xfId="52" applyNumberFormat="1" applyFont="1" applyFill="1" applyBorder="1" applyAlignment="1" applyProtection="1">
      <alignment horizontal="right" vertical="center" wrapText="1"/>
      <protection locked="0"/>
    </xf>
    <xf numFmtId="1" fontId="8" fillId="34" borderId="10" xfId="52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52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_1"/>
      <sheetName val="Z4_1"/>
    </sheetNames>
    <sheetDataSet>
      <sheetData sheetId="0">
        <row r="7">
          <cell r="D7">
            <v>419932</v>
          </cell>
          <cell r="H7">
            <v>405415</v>
          </cell>
          <cell r="K7" t="str">
            <v>X</v>
          </cell>
          <cell r="M7">
            <v>332454</v>
          </cell>
        </row>
        <row r="8">
          <cell r="D8">
            <v>22.017300011220154</v>
          </cell>
          <cell r="H8">
            <v>24.352437736592538</v>
          </cell>
          <cell r="K8" t="str">
            <v>Х</v>
          </cell>
          <cell r="M8">
            <v>29.68209426551874</v>
          </cell>
        </row>
        <row r="9">
          <cell r="D9">
            <v>24412</v>
          </cell>
          <cell r="H9">
            <v>23382</v>
          </cell>
          <cell r="K9" t="str">
            <v>X</v>
          </cell>
          <cell r="M9">
            <v>20146</v>
          </cell>
        </row>
        <row r="10">
          <cell r="D10">
            <v>1152590</v>
          </cell>
          <cell r="H10">
            <v>946235</v>
          </cell>
          <cell r="K10">
            <v>800480</v>
          </cell>
          <cell r="M10">
            <v>593432</v>
          </cell>
        </row>
        <row r="11">
          <cell r="D11">
            <v>60.43102173669127</v>
          </cell>
          <cell r="H11">
            <v>56.83837283199842</v>
          </cell>
          <cell r="K11">
            <v>75.66087955961527</v>
          </cell>
          <cell r="M11">
            <v>52.98268200766216</v>
          </cell>
        </row>
        <row r="12">
          <cell r="D12">
            <v>959747</v>
          </cell>
          <cell r="H12">
            <v>800480</v>
          </cell>
          <cell r="K12">
            <v>660390</v>
          </cell>
          <cell r="M12">
            <v>593432</v>
          </cell>
        </row>
        <row r="13">
          <cell r="D13">
            <v>62102</v>
          </cell>
          <cell r="H13">
            <v>50146</v>
          </cell>
          <cell r="K13">
            <v>39153</v>
          </cell>
          <cell r="M13">
            <v>32574</v>
          </cell>
        </row>
        <row r="14">
          <cell r="D14">
            <v>372</v>
          </cell>
          <cell r="H14">
            <v>211</v>
          </cell>
          <cell r="K14">
            <v>128</v>
          </cell>
          <cell r="M14">
            <v>70</v>
          </cell>
        </row>
        <row r="15">
          <cell r="D15">
            <v>327228</v>
          </cell>
          <cell r="H15">
            <v>263496</v>
          </cell>
          <cell r="K15">
            <v>216951</v>
          </cell>
          <cell r="M15">
            <v>192054</v>
          </cell>
        </row>
        <row r="16">
          <cell r="D16">
            <v>43481</v>
          </cell>
          <cell r="H16">
            <v>34292</v>
          </cell>
          <cell r="K16">
            <v>27001</v>
          </cell>
          <cell r="M16">
            <v>21897</v>
          </cell>
        </row>
        <row r="17">
          <cell r="D17">
            <v>1117</v>
          </cell>
          <cell r="H17">
            <v>980</v>
          </cell>
          <cell r="K17">
            <v>860</v>
          </cell>
          <cell r="M17">
            <v>799</v>
          </cell>
        </row>
        <row r="18">
          <cell r="D18">
            <v>654</v>
          </cell>
          <cell r="H18">
            <v>369</v>
          </cell>
          <cell r="K18">
            <v>244</v>
          </cell>
          <cell r="M18">
            <v>117</v>
          </cell>
        </row>
        <row r="19">
          <cell r="D19">
            <v>262</v>
          </cell>
          <cell r="H19">
            <v>200</v>
          </cell>
          <cell r="K19">
            <v>136</v>
          </cell>
          <cell r="M19">
            <v>86</v>
          </cell>
        </row>
        <row r="20">
          <cell r="D20">
            <v>81918</v>
          </cell>
          <cell r="H20">
            <v>72349</v>
          </cell>
          <cell r="K20">
            <v>64458</v>
          </cell>
          <cell r="M20">
            <v>59745</v>
          </cell>
        </row>
        <row r="21">
          <cell r="D21">
            <v>2815</v>
          </cell>
          <cell r="H21">
            <v>2177</v>
          </cell>
          <cell r="K21">
            <v>1387</v>
          </cell>
          <cell r="M21">
            <v>550</v>
          </cell>
        </row>
        <row r="22">
          <cell r="D22">
            <v>367</v>
          </cell>
          <cell r="H22">
            <v>291</v>
          </cell>
          <cell r="K22">
            <v>179</v>
          </cell>
          <cell r="M22">
            <v>77</v>
          </cell>
        </row>
        <row r="23">
          <cell r="D23">
            <v>55111</v>
          </cell>
          <cell r="H23">
            <v>44245</v>
          </cell>
          <cell r="K23">
            <v>34255</v>
          </cell>
          <cell r="M23">
            <v>28830</v>
          </cell>
        </row>
        <row r="24">
          <cell r="D24">
            <v>21324</v>
          </cell>
          <cell r="H24">
            <v>15892</v>
          </cell>
          <cell r="K24">
            <v>11407</v>
          </cell>
          <cell r="M24">
            <v>8215</v>
          </cell>
        </row>
        <row r="25">
          <cell r="D25">
            <v>312936</v>
          </cell>
          <cell r="H25">
            <v>280288</v>
          </cell>
          <cell r="K25">
            <v>237689</v>
          </cell>
          <cell r="M25">
            <v>229282</v>
          </cell>
        </row>
        <row r="26">
          <cell r="D26">
            <v>31596</v>
          </cell>
          <cell r="H26">
            <v>20667</v>
          </cell>
          <cell r="K26">
            <v>16019</v>
          </cell>
          <cell r="M26">
            <v>11934</v>
          </cell>
        </row>
        <row r="27">
          <cell r="D27">
            <v>8226</v>
          </cell>
          <cell r="H27">
            <v>6287</v>
          </cell>
          <cell r="K27">
            <v>4296</v>
          </cell>
          <cell r="M27">
            <v>2491</v>
          </cell>
        </row>
        <row r="28">
          <cell r="D28">
            <v>5646</v>
          </cell>
          <cell r="H28">
            <v>4684</v>
          </cell>
          <cell r="K28">
            <v>3672</v>
          </cell>
          <cell r="M28">
            <v>3071</v>
          </cell>
        </row>
        <row r="29">
          <cell r="D29">
            <v>6992</v>
          </cell>
          <cell r="H29">
            <v>5746</v>
          </cell>
          <cell r="K29">
            <v>3974</v>
          </cell>
          <cell r="M29">
            <v>2719</v>
          </cell>
        </row>
        <row r="30">
          <cell r="D30">
            <v>26292</v>
          </cell>
          <cell r="H30">
            <v>23634</v>
          </cell>
          <cell r="K30">
            <v>21419</v>
          </cell>
          <cell r="M30">
            <v>11100</v>
          </cell>
        </row>
        <row r="31">
          <cell r="D31">
            <v>7010</v>
          </cell>
          <cell r="H31">
            <v>6754</v>
          </cell>
          <cell r="K31">
            <v>5679</v>
          </cell>
          <cell r="M31">
            <v>4331</v>
          </cell>
        </row>
        <row r="32">
          <cell r="D32">
            <v>91864</v>
          </cell>
          <cell r="H32">
            <v>83725</v>
          </cell>
          <cell r="K32">
            <v>63476</v>
          </cell>
          <cell r="M32">
            <v>61681</v>
          </cell>
        </row>
        <row r="33">
          <cell r="D33">
            <v>4.8164875461520635</v>
          </cell>
          <cell r="H33">
            <v>5.029187004664875</v>
          </cell>
          <cell r="K33">
            <v>5.999712661061037</v>
          </cell>
          <cell r="M33">
            <v>5.506991211991618</v>
          </cell>
        </row>
        <row r="34">
          <cell r="D34">
            <v>77464</v>
          </cell>
          <cell r="H34">
            <v>71295</v>
          </cell>
          <cell r="K34">
            <v>63476</v>
          </cell>
          <cell r="M34">
            <v>61681</v>
          </cell>
        </row>
        <row r="35">
          <cell r="D35">
            <v>5539</v>
          </cell>
          <cell r="H35">
            <v>4781</v>
          </cell>
          <cell r="K35">
            <v>5539</v>
          </cell>
          <cell r="M35">
            <v>960</v>
          </cell>
        </row>
        <row r="36">
          <cell r="D36">
            <v>161391</v>
          </cell>
          <cell r="H36">
            <v>155244</v>
          </cell>
          <cell r="K36">
            <v>143807</v>
          </cell>
          <cell r="M36">
            <v>94432</v>
          </cell>
        </row>
        <row r="37">
          <cell r="D37">
            <v>20864</v>
          </cell>
          <cell r="H37">
            <v>18616</v>
          </cell>
          <cell r="K37">
            <v>16391</v>
          </cell>
          <cell r="M37">
            <v>6886</v>
          </cell>
        </row>
        <row r="38">
          <cell r="D38">
            <v>1050</v>
          </cell>
          <cell r="H38">
            <v>901</v>
          </cell>
          <cell r="K38">
            <v>884</v>
          </cell>
          <cell r="M38">
            <v>584</v>
          </cell>
        </row>
        <row r="39">
          <cell r="D39">
            <v>426</v>
          </cell>
          <cell r="H39">
            <v>373</v>
          </cell>
          <cell r="K39">
            <v>309</v>
          </cell>
          <cell r="M39">
            <v>180</v>
          </cell>
        </row>
        <row r="40">
          <cell r="D40">
            <v>6377</v>
          </cell>
          <cell r="H40">
            <v>5876</v>
          </cell>
          <cell r="K40" t="str">
            <v>X</v>
          </cell>
          <cell r="M40">
            <v>3804</v>
          </cell>
        </row>
        <row r="41">
          <cell r="D41">
            <v>13947</v>
          </cell>
          <cell r="H41">
            <v>13228</v>
          </cell>
          <cell r="K41" t="str">
            <v>Х</v>
          </cell>
          <cell r="M41">
            <v>10205</v>
          </cell>
        </row>
        <row r="42">
          <cell r="H42">
            <v>1664782</v>
          </cell>
          <cell r="K42">
            <v>1057984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0"/>
  <sheetViews>
    <sheetView tabSelected="1" zoomScale="85" zoomScaleNormal="85" zoomScalePageLayoutView="0" workbookViewId="0" topLeftCell="A1">
      <selection activeCell="F54" sqref="F54"/>
    </sheetView>
  </sheetViews>
  <sheetFormatPr defaultColWidth="9.00390625" defaultRowHeight="12.75"/>
  <cols>
    <col min="1" max="1" width="7.625" style="4" customWidth="1"/>
    <col min="2" max="2" width="44.875" style="4" customWidth="1"/>
    <col min="3" max="3" width="8.875" style="4" customWidth="1"/>
    <col min="4" max="4" width="8.25390625" style="4" customWidth="1"/>
    <col min="5" max="5" width="8.00390625" style="4" customWidth="1"/>
    <col min="6" max="6" width="9.125" style="4" customWidth="1"/>
    <col min="7" max="7" width="7.375" style="4" customWidth="1"/>
    <col min="8" max="8" width="8.375" style="4" customWidth="1"/>
    <col min="9" max="9" width="7.625" style="4" customWidth="1"/>
    <col min="10" max="10" width="8.625" style="4" customWidth="1"/>
    <col min="11" max="11" width="8.25390625" style="4" customWidth="1"/>
    <col min="12" max="12" width="8.75390625" style="4" customWidth="1"/>
    <col min="13" max="13" width="8.875" style="4" customWidth="1"/>
    <col min="14" max="15" width="9.125" style="3" customWidth="1"/>
    <col min="16" max="16" width="9.25390625" style="3" bestFit="1" customWidth="1"/>
    <col min="17" max="28" width="9.125" style="3" customWidth="1"/>
    <col min="29" max="16384" width="9.125" style="4" customWidth="1"/>
  </cols>
  <sheetData>
    <row r="1" spans="1:13" ht="26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  <c r="M1" s="2" t="s">
        <v>1</v>
      </c>
    </row>
    <row r="2" spans="1:13" ht="1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>
      <c r="A3" s="53" t="s">
        <v>2</v>
      </c>
      <c r="B3" s="48" t="s">
        <v>3</v>
      </c>
      <c r="C3" s="46" t="s">
        <v>4</v>
      </c>
      <c r="D3" s="46"/>
      <c r="E3" s="46"/>
      <c r="F3" s="46" t="s">
        <v>5</v>
      </c>
      <c r="G3" s="46"/>
      <c r="H3" s="46"/>
      <c r="I3" s="46"/>
      <c r="J3" s="47" t="s">
        <v>6</v>
      </c>
      <c r="K3" s="47"/>
      <c r="L3" s="47"/>
      <c r="M3" s="47"/>
    </row>
    <row r="4" spans="1:13" ht="32.25" customHeight="1">
      <c r="A4" s="53"/>
      <c r="B4" s="48"/>
      <c r="C4" s="46"/>
      <c r="D4" s="46"/>
      <c r="E4" s="46"/>
      <c r="F4" s="46"/>
      <c r="G4" s="46"/>
      <c r="H4" s="46"/>
      <c r="I4" s="46"/>
      <c r="J4" s="48" t="s">
        <v>7</v>
      </c>
      <c r="K4" s="48"/>
      <c r="L4" s="49" t="s">
        <v>8</v>
      </c>
      <c r="M4" s="49"/>
    </row>
    <row r="5" spans="1:15" ht="39.75" customHeight="1">
      <c r="A5" s="53"/>
      <c r="B5" s="48"/>
      <c r="C5" s="5">
        <v>2013</v>
      </c>
      <c r="D5" s="5">
        <v>2014</v>
      </c>
      <c r="E5" s="6" t="s">
        <v>9</v>
      </c>
      <c r="F5" s="5">
        <v>2013</v>
      </c>
      <c r="G5" s="7" t="s">
        <v>10</v>
      </c>
      <c r="H5" s="5">
        <v>2014</v>
      </c>
      <c r="I5" s="7" t="s">
        <v>10</v>
      </c>
      <c r="J5" s="5">
        <v>2013</v>
      </c>
      <c r="K5" s="5">
        <v>2014</v>
      </c>
      <c r="L5" s="5">
        <v>2013</v>
      </c>
      <c r="M5" s="5">
        <v>2014</v>
      </c>
      <c r="N5" s="33"/>
      <c r="O5" s="34"/>
    </row>
    <row r="6" spans="1:16" ht="14.25">
      <c r="A6" s="24" t="s">
        <v>11</v>
      </c>
      <c r="B6" s="25" t="s">
        <v>12</v>
      </c>
      <c r="C6" s="25">
        <v>1</v>
      </c>
      <c r="D6" s="25">
        <v>2</v>
      </c>
      <c r="E6" s="26">
        <v>3</v>
      </c>
      <c r="F6" s="25">
        <v>4</v>
      </c>
      <c r="G6" s="26">
        <v>5</v>
      </c>
      <c r="H6" s="25">
        <v>6</v>
      </c>
      <c r="I6" s="26">
        <v>7</v>
      </c>
      <c r="J6" s="25">
        <v>8</v>
      </c>
      <c r="K6" s="25">
        <v>9</v>
      </c>
      <c r="L6" s="27">
        <v>10</v>
      </c>
      <c r="M6" s="27">
        <v>11</v>
      </c>
      <c r="P6" s="8"/>
    </row>
    <row r="7" spans="1:19" ht="21.75" customHeight="1">
      <c r="A7" s="50">
        <v>1</v>
      </c>
      <c r="B7" s="12" t="s">
        <v>13</v>
      </c>
      <c r="C7" s="29">
        <f>'[1]4_1'!D7</f>
        <v>419932</v>
      </c>
      <c r="D7" s="29">
        <f>'Z4_1'!A2</f>
        <v>281114</v>
      </c>
      <c r="E7" s="35">
        <f>IF(C7=0,IF(D7=0,0,100),O7)</f>
        <v>-33.057256889210635</v>
      </c>
      <c r="F7" s="29">
        <f>'[1]4_1'!H7</f>
        <v>405415</v>
      </c>
      <c r="G7" s="35">
        <v>97.28079538521112</v>
      </c>
      <c r="H7" s="29">
        <f>'Z4_1'!B2</f>
        <v>270082</v>
      </c>
      <c r="I7" s="35">
        <f>IF(D7=0,IF(H7=0,0,100),Q7)</f>
        <v>96.07561345219378</v>
      </c>
      <c r="J7" s="36" t="str">
        <f>'[1]4_1'!K7</f>
        <v>X</v>
      </c>
      <c r="K7" s="36" t="s">
        <v>14</v>
      </c>
      <c r="L7" s="29">
        <f>'[1]4_1'!M7</f>
        <v>332454</v>
      </c>
      <c r="M7" s="29">
        <f>'Z4_1'!D2</f>
        <v>226705</v>
      </c>
      <c r="N7" s="9">
        <f>SUM(D7-C7)</f>
        <v>-138818</v>
      </c>
      <c r="O7" s="3">
        <f>SUM(N7*100/C7)</f>
        <v>-33.057256889210635</v>
      </c>
      <c r="P7" s="8">
        <f>SUM(F7*100/C7)</f>
        <v>96.54301172570797</v>
      </c>
      <c r="Q7" s="3">
        <f>SUM(H7*100/D7)</f>
        <v>96.07561345219378</v>
      </c>
      <c r="R7" s="3" t="e">
        <v>#DIV/0!</v>
      </c>
      <c r="S7" s="3" t="e">
        <v>#DIV/0!</v>
      </c>
    </row>
    <row r="8" spans="1:19" ht="40.5" customHeight="1">
      <c r="A8" s="50"/>
      <c r="B8" s="10" t="s">
        <v>15</v>
      </c>
      <c r="C8" s="57">
        <f>'[1]4_1'!D8</f>
        <v>22.017300011220154</v>
      </c>
      <c r="D8" s="45">
        <f>D46</f>
        <v>18.84474273950435</v>
      </c>
      <c r="E8" s="54" t="s">
        <v>16</v>
      </c>
      <c r="F8" s="57">
        <f>'[1]4_1'!H8</f>
        <v>24.352437736592538</v>
      </c>
      <c r="G8" s="55" t="s">
        <v>16</v>
      </c>
      <c r="H8" s="45">
        <f>H7/H42*100</f>
        <v>20.763208310141977</v>
      </c>
      <c r="I8" s="55" t="s">
        <v>16</v>
      </c>
      <c r="J8" s="57" t="str">
        <f>'[1]4_1'!K8</f>
        <v>Х</v>
      </c>
      <c r="K8" s="56" t="s">
        <v>16</v>
      </c>
      <c r="L8" s="57">
        <f>'[1]4_1'!M8</f>
        <v>29.68209426551874</v>
      </c>
      <c r="M8" s="35">
        <f>M7/M42*100</f>
        <v>25.420231905443757</v>
      </c>
      <c r="N8" s="9">
        <f aca="true" t="shared" si="0" ref="N8:N39">SUM(D8-C8)</f>
        <v>-3.172557271715803</v>
      </c>
      <c r="O8" s="3">
        <f aca="true" t="shared" si="1" ref="O8:O39">SUM(N8*100/C8)</f>
        <v>-14.409383848605632</v>
      </c>
      <c r="P8" s="8">
        <f aca="true" t="shared" si="2" ref="P8:P39">SUM(F8*100/C8)</f>
        <v>110.60592227104314</v>
      </c>
      <c r="Q8" s="3">
        <f aca="true" t="shared" si="3" ref="Q8:Q42">SUM(H8*100/D8)</f>
        <v>110.18037548804492</v>
      </c>
      <c r="R8" s="3" t="e">
        <v>#DIV/0!</v>
      </c>
      <c r="S8" s="3" t="e">
        <v>#DIV/0!</v>
      </c>
    </row>
    <row r="9" spans="1:19" ht="19.5" customHeight="1">
      <c r="A9" s="28" t="s">
        <v>17</v>
      </c>
      <c r="B9" s="11" t="s">
        <v>18</v>
      </c>
      <c r="C9" s="29">
        <f>'[1]4_1'!D9</f>
        <v>24412</v>
      </c>
      <c r="D9" s="29">
        <f>'Z4_1'!A3</f>
        <v>15608</v>
      </c>
      <c r="E9" s="35">
        <f>IF(C9=0,IF(D9=0,0,100),O9)</f>
        <v>-36.06423070621006</v>
      </c>
      <c r="F9" s="29">
        <f>'[1]4_1'!H9</f>
        <v>23382</v>
      </c>
      <c r="G9" s="35">
        <v>93.78934874600061</v>
      </c>
      <c r="H9" s="29">
        <f>'Z4_1'!B3</f>
        <v>14798</v>
      </c>
      <c r="I9" s="35">
        <f>IF(D9=0,IF(H9=0,0,100),Q9)</f>
        <v>94.81035366478729</v>
      </c>
      <c r="J9" s="36" t="str">
        <f>'[1]4_1'!K9</f>
        <v>X</v>
      </c>
      <c r="K9" s="36" t="s">
        <v>14</v>
      </c>
      <c r="L9" s="29">
        <f>'[1]4_1'!M9</f>
        <v>20146</v>
      </c>
      <c r="M9" s="29">
        <f>'Z4_1'!D3</f>
        <v>12607</v>
      </c>
      <c r="N9" s="9">
        <f t="shared" si="0"/>
        <v>-8804</v>
      </c>
      <c r="O9" s="3">
        <f t="shared" si="1"/>
        <v>-36.06423070621006</v>
      </c>
      <c r="P9" s="8">
        <f t="shared" si="2"/>
        <v>95.78076355890546</v>
      </c>
      <c r="Q9" s="3">
        <f t="shared" si="3"/>
        <v>94.81035366478729</v>
      </c>
      <c r="R9" s="3" t="e">
        <v>#DIV/0!</v>
      </c>
      <c r="S9" s="3" t="e">
        <v>#DIV/0!</v>
      </c>
    </row>
    <row r="10" spans="1:19" ht="25.5" customHeight="1">
      <c r="A10" s="50" t="s">
        <v>19</v>
      </c>
      <c r="B10" s="12" t="s">
        <v>20</v>
      </c>
      <c r="C10" s="29">
        <f>'[1]4_1'!D10</f>
        <v>1152590</v>
      </c>
      <c r="D10" s="29">
        <f>'Z4_1'!A4</f>
        <v>943419</v>
      </c>
      <c r="E10" s="35">
        <f>IF(C10=0,IF(D10=0,0,100),O10)</f>
        <v>-18.14791035841019</v>
      </c>
      <c r="F10" s="29">
        <f>'[1]4_1'!H10</f>
        <v>946235</v>
      </c>
      <c r="G10" s="35">
        <v>80.8191417807938</v>
      </c>
      <c r="H10" s="29">
        <f>'Z4_1'!B4</f>
        <v>779922</v>
      </c>
      <c r="I10" s="35">
        <f>IF(D10=0,IF(H10=0,0,100),Q10)</f>
        <v>82.66973635256446</v>
      </c>
      <c r="J10" s="36">
        <f>'[1]4_1'!K10</f>
        <v>800480</v>
      </c>
      <c r="K10" s="36">
        <f>'Z4_1'!C4</f>
        <v>670080</v>
      </c>
      <c r="L10" s="29">
        <f>'[1]4_1'!M10</f>
        <v>593432</v>
      </c>
      <c r="M10" s="29">
        <f>'Z4_1'!D4</f>
        <v>511818</v>
      </c>
      <c r="N10" s="9">
        <f t="shared" si="0"/>
        <v>-209171</v>
      </c>
      <c r="O10" s="3">
        <f t="shared" si="1"/>
        <v>-18.14791035841019</v>
      </c>
      <c r="P10" s="8">
        <f t="shared" si="2"/>
        <v>82.09640895721809</v>
      </c>
      <c r="Q10" s="3">
        <f t="shared" si="3"/>
        <v>82.66973635256446</v>
      </c>
      <c r="R10" s="3" t="e">
        <v>#DIV/0!</v>
      </c>
      <c r="S10" s="3" t="e">
        <v>#DIV/0!</v>
      </c>
    </row>
    <row r="11" spans="1:19" ht="41.25" customHeight="1">
      <c r="A11" s="50"/>
      <c r="B11" s="10" t="s">
        <v>15</v>
      </c>
      <c r="C11" s="57">
        <f>'[1]4_1'!D11</f>
        <v>60.43102173669127</v>
      </c>
      <c r="D11" s="45">
        <f>D10/D42*100</f>
        <v>63.24298452072986</v>
      </c>
      <c r="E11" s="54" t="s">
        <v>16</v>
      </c>
      <c r="F11" s="57">
        <f>'[1]4_1'!H11</f>
        <v>56.83837283199842</v>
      </c>
      <c r="G11" s="55" t="s">
        <v>16</v>
      </c>
      <c r="H11" s="45">
        <f>H10/H42*100</f>
        <v>59.9583939383689</v>
      </c>
      <c r="I11" s="55" t="s">
        <v>16</v>
      </c>
      <c r="J11" s="57">
        <f>'[1]4_1'!K11</f>
        <v>75.66087955961527</v>
      </c>
      <c r="K11" s="45">
        <f>K10/K42*100</f>
        <v>75.26274231428889</v>
      </c>
      <c r="L11" s="57">
        <f>'[1]4_1'!M11</f>
        <v>52.98268200766216</v>
      </c>
      <c r="M11" s="45">
        <f>M10/M42*100</f>
        <v>57.389701388943394</v>
      </c>
      <c r="N11" s="9">
        <f t="shared" si="0"/>
        <v>2.8119627840385917</v>
      </c>
      <c r="O11" s="3">
        <f t="shared" si="1"/>
        <v>4.653177628355872</v>
      </c>
      <c r="P11" s="8">
        <f t="shared" si="2"/>
        <v>94.05495918909553</v>
      </c>
      <c r="Q11" s="3">
        <f t="shared" si="3"/>
        <v>94.8063953539632</v>
      </c>
      <c r="R11" s="3" t="e">
        <v>#DIV/0!</v>
      </c>
      <c r="S11" s="3" t="e">
        <v>#DIV/0!</v>
      </c>
    </row>
    <row r="12" spans="1:19" ht="24" customHeight="1">
      <c r="A12" s="28" t="s">
        <v>21</v>
      </c>
      <c r="B12" s="13" t="s">
        <v>22</v>
      </c>
      <c r="C12" s="29">
        <f>'[1]4_1'!D12</f>
        <v>959747</v>
      </c>
      <c r="D12" s="30">
        <f>'Z4_1'!A5</f>
        <v>799538</v>
      </c>
      <c r="E12" s="35">
        <f aca="true" t="shared" si="4" ref="E12:E28">IF(C12=0,IF(D12=0,0,100),O12)</f>
        <v>-16.692836758020604</v>
      </c>
      <c r="F12" s="29">
        <f>'[1]4_1'!H12</f>
        <v>800480</v>
      </c>
      <c r="G12" s="35">
        <v>80.67772477186524</v>
      </c>
      <c r="H12" s="30">
        <f>'Z4_1'!B5</f>
        <v>670080</v>
      </c>
      <c r="I12" s="35">
        <f aca="true" t="shared" si="5" ref="I12:I32">IF(D12=0,IF(H12=0,0,100),Q12)</f>
        <v>83.80839935062498</v>
      </c>
      <c r="J12" s="36">
        <f>'[1]4_1'!K12</f>
        <v>660390</v>
      </c>
      <c r="K12" s="30">
        <f>'Z4_1'!C5</f>
        <v>560394</v>
      </c>
      <c r="L12" s="29">
        <f>'[1]4_1'!M12</f>
        <v>593432</v>
      </c>
      <c r="M12" s="30">
        <f>'Z4_1'!D5</f>
        <v>511818</v>
      </c>
      <c r="N12" s="9">
        <f t="shared" si="0"/>
        <v>-160209</v>
      </c>
      <c r="O12" s="3">
        <f t="shared" si="1"/>
        <v>-16.692836758020604</v>
      </c>
      <c r="P12" s="8">
        <f t="shared" si="2"/>
        <v>83.40531410882242</v>
      </c>
      <c r="Q12" s="3">
        <f t="shared" si="3"/>
        <v>83.80839935062498</v>
      </c>
      <c r="R12" s="3" t="e">
        <v>#DIV/0!</v>
      </c>
      <c r="S12" s="3" t="e">
        <v>#DIV/0!</v>
      </c>
    </row>
    <row r="13" spans="1:19" ht="23.25" customHeight="1">
      <c r="A13" s="28" t="s">
        <v>23</v>
      </c>
      <c r="B13" s="14" t="s">
        <v>24</v>
      </c>
      <c r="C13" s="29">
        <f>'[1]4_1'!D13</f>
        <v>62102</v>
      </c>
      <c r="D13" s="30">
        <f>'Z4_1'!A6</f>
        <v>44111</v>
      </c>
      <c r="E13" s="35">
        <f t="shared" si="4"/>
        <v>-28.970081478857363</v>
      </c>
      <c r="F13" s="29">
        <f>'[1]4_1'!H13</f>
        <v>50146</v>
      </c>
      <c r="G13" s="35">
        <v>78.9155875788782</v>
      </c>
      <c r="H13" s="30">
        <f>'Z4_1'!B6</f>
        <v>35256</v>
      </c>
      <c r="I13" s="35">
        <f t="shared" si="5"/>
        <v>79.92564213008093</v>
      </c>
      <c r="J13" s="36">
        <f>'[1]4_1'!K13</f>
        <v>39153</v>
      </c>
      <c r="K13" s="30">
        <f>'Z4_1'!C6</f>
        <v>27703</v>
      </c>
      <c r="L13" s="29">
        <f>'[1]4_1'!M13</f>
        <v>32574</v>
      </c>
      <c r="M13" s="30">
        <f>'Z4_1'!D6</f>
        <v>23668</v>
      </c>
      <c r="N13" s="9">
        <f t="shared" si="0"/>
        <v>-17991</v>
      </c>
      <c r="O13" s="3">
        <f t="shared" si="1"/>
        <v>-28.970081478857363</v>
      </c>
      <c r="P13" s="8">
        <f t="shared" si="2"/>
        <v>80.7478020031561</v>
      </c>
      <c r="Q13" s="3">
        <f t="shared" si="3"/>
        <v>79.92564213008093</v>
      </c>
      <c r="R13" s="3" t="e">
        <v>#DIV/0!</v>
      </c>
      <c r="S13" s="3" t="e">
        <v>#DIV/0!</v>
      </c>
    </row>
    <row r="14" spans="1:19" ht="18.75" customHeight="1">
      <c r="A14" s="28" t="s">
        <v>25</v>
      </c>
      <c r="B14" s="14" t="s">
        <v>26</v>
      </c>
      <c r="C14" s="29">
        <f>'[1]4_1'!D14</f>
        <v>372</v>
      </c>
      <c r="D14" s="30">
        <f>'Z4_1'!A7</f>
        <v>458</v>
      </c>
      <c r="E14" s="35">
        <f t="shared" si="4"/>
        <v>23.118279569892472</v>
      </c>
      <c r="F14" s="29">
        <f>'[1]4_1'!H14</f>
        <v>211</v>
      </c>
      <c r="G14" s="35">
        <v>62.62135922330097</v>
      </c>
      <c r="H14" s="30">
        <f>'Z4_1'!B7</f>
        <v>293</v>
      </c>
      <c r="I14" s="35">
        <f t="shared" si="5"/>
        <v>63.97379912663755</v>
      </c>
      <c r="J14" s="36">
        <f>'[1]4_1'!K14</f>
        <v>128</v>
      </c>
      <c r="K14" s="30">
        <f>'Z4_1'!C7</f>
        <v>161</v>
      </c>
      <c r="L14" s="29">
        <f>'[1]4_1'!M14</f>
        <v>70</v>
      </c>
      <c r="M14" s="30">
        <f>'Z4_1'!D7</f>
        <v>103</v>
      </c>
      <c r="N14" s="9">
        <f t="shared" si="0"/>
        <v>86</v>
      </c>
      <c r="O14" s="3">
        <f t="shared" si="1"/>
        <v>23.118279569892472</v>
      </c>
      <c r="P14" s="8">
        <f t="shared" si="2"/>
        <v>56.72043010752688</v>
      </c>
      <c r="Q14" s="3">
        <f t="shared" si="3"/>
        <v>63.97379912663755</v>
      </c>
      <c r="R14" s="3" t="e">
        <v>#DIV/0!</v>
      </c>
      <c r="S14" s="3" t="e">
        <v>#DIV/0!</v>
      </c>
    </row>
    <row r="15" spans="1:19" ht="19.5" customHeight="1">
      <c r="A15" s="28" t="s">
        <v>27</v>
      </c>
      <c r="B15" s="14" t="s">
        <v>28</v>
      </c>
      <c r="C15" s="29">
        <f>'[1]4_1'!D15</f>
        <v>327228</v>
      </c>
      <c r="D15" s="30">
        <f>'Z4_1'!A8</f>
        <v>309404</v>
      </c>
      <c r="E15" s="35">
        <f t="shared" si="4"/>
        <v>-5.446966640996492</v>
      </c>
      <c r="F15" s="29">
        <f>'[1]4_1'!H15</f>
        <v>263496</v>
      </c>
      <c r="G15" s="35">
        <v>77.2770842621489</v>
      </c>
      <c r="H15" s="30">
        <f>'Z4_1'!B8</f>
        <v>250717</v>
      </c>
      <c r="I15" s="35">
        <f t="shared" si="5"/>
        <v>81.0322426342258</v>
      </c>
      <c r="J15" s="36">
        <f>'[1]4_1'!K15</f>
        <v>216951</v>
      </c>
      <c r="K15" s="30">
        <f>'Z4_1'!C8</f>
        <v>212187</v>
      </c>
      <c r="L15" s="29">
        <f>'[1]4_1'!M15</f>
        <v>192054</v>
      </c>
      <c r="M15" s="30">
        <f>'Z4_1'!D8</f>
        <v>192288</v>
      </c>
      <c r="N15" s="9">
        <f t="shared" si="0"/>
        <v>-17824</v>
      </c>
      <c r="O15" s="3">
        <f t="shared" si="1"/>
        <v>-5.446966640996492</v>
      </c>
      <c r="P15" s="8">
        <f t="shared" si="2"/>
        <v>80.52367156844768</v>
      </c>
      <c r="Q15" s="3">
        <f t="shared" si="3"/>
        <v>81.0322426342258</v>
      </c>
      <c r="R15" s="3" t="e">
        <v>#DIV/0!</v>
      </c>
      <c r="S15" s="3" t="e">
        <v>#DIV/0!</v>
      </c>
    </row>
    <row r="16" spans="1:19" ht="23.25" customHeight="1">
      <c r="A16" s="28" t="s">
        <v>29</v>
      </c>
      <c r="B16" s="14" t="s">
        <v>30</v>
      </c>
      <c r="C16" s="29">
        <f>'[1]4_1'!D16</f>
        <v>43481</v>
      </c>
      <c r="D16" s="30">
        <f>'Z4_1'!A9</f>
        <v>31188</v>
      </c>
      <c r="E16" s="35">
        <f t="shared" si="4"/>
        <v>-28.27211885651204</v>
      </c>
      <c r="F16" s="29">
        <f>'[1]4_1'!H16</f>
        <v>34292</v>
      </c>
      <c r="G16" s="35">
        <v>72.4972177039637</v>
      </c>
      <c r="H16" s="30">
        <f>'Z4_1'!B9</f>
        <v>24362</v>
      </c>
      <c r="I16" s="35">
        <f t="shared" si="5"/>
        <v>78.11337693984866</v>
      </c>
      <c r="J16" s="36">
        <f>'[1]4_1'!K16</f>
        <v>27001</v>
      </c>
      <c r="K16" s="30">
        <f>'Z4_1'!C9</f>
        <v>19337</v>
      </c>
      <c r="L16" s="29">
        <f>'[1]4_1'!M16</f>
        <v>21897</v>
      </c>
      <c r="M16" s="30">
        <f>'Z4_1'!D9</f>
        <v>15706</v>
      </c>
      <c r="N16" s="9">
        <f t="shared" si="0"/>
        <v>-12293</v>
      </c>
      <c r="O16" s="3">
        <f t="shared" si="1"/>
        <v>-28.27211885651204</v>
      </c>
      <c r="P16" s="8">
        <f t="shared" si="2"/>
        <v>78.86663140222166</v>
      </c>
      <c r="Q16" s="3">
        <f t="shared" si="3"/>
        <v>78.11337693984866</v>
      </c>
      <c r="R16" s="3" t="e">
        <v>#DIV/0!</v>
      </c>
      <c r="S16" s="3" t="e">
        <v>#DIV/0!</v>
      </c>
    </row>
    <row r="17" spans="1:19" ht="36.75" customHeight="1">
      <c r="A17" s="28" t="s">
        <v>31</v>
      </c>
      <c r="B17" s="15" t="s">
        <v>32</v>
      </c>
      <c r="C17" s="29">
        <f>'[1]4_1'!D17</f>
        <v>1117</v>
      </c>
      <c r="D17" s="30">
        <f>'Z4_1'!A10</f>
        <v>1099</v>
      </c>
      <c r="E17" s="35">
        <f t="shared" si="4"/>
        <v>-1.611459265890779</v>
      </c>
      <c r="F17" s="29">
        <f>'[1]4_1'!H17</f>
        <v>980</v>
      </c>
      <c r="G17" s="35">
        <v>87.43109151047409</v>
      </c>
      <c r="H17" s="30">
        <f>'Z4_1'!B10</f>
        <v>1023</v>
      </c>
      <c r="I17" s="35">
        <f t="shared" si="5"/>
        <v>93.08462238398545</v>
      </c>
      <c r="J17" s="36">
        <f>'[1]4_1'!K17</f>
        <v>860</v>
      </c>
      <c r="K17" s="30">
        <f>'Z4_1'!C10</f>
        <v>863</v>
      </c>
      <c r="L17" s="29">
        <f>'[1]4_1'!M17</f>
        <v>799</v>
      </c>
      <c r="M17" s="30">
        <f>'Z4_1'!D10</f>
        <v>815</v>
      </c>
      <c r="N17" s="9">
        <f t="shared" si="0"/>
        <v>-18</v>
      </c>
      <c r="O17" s="3">
        <f t="shared" si="1"/>
        <v>-1.611459265890779</v>
      </c>
      <c r="P17" s="8">
        <f t="shared" si="2"/>
        <v>87.73500447627573</v>
      </c>
      <c r="Q17" s="3">
        <f t="shared" si="3"/>
        <v>93.08462238398545</v>
      </c>
      <c r="R17" s="3" t="e">
        <v>#DIV/0!</v>
      </c>
      <c r="S17" s="3" t="e">
        <v>#DIV/0!</v>
      </c>
    </row>
    <row r="18" spans="1:19" ht="51" customHeight="1">
      <c r="A18" s="28" t="s">
        <v>33</v>
      </c>
      <c r="B18" s="15" t="s">
        <v>86</v>
      </c>
      <c r="C18" s="29">
        <f>'[1]4_1'!D18</f>
        <v>654</v>
      </c>
      <c r="D18" s="30">
        <f>'Z4_1'!A11</f>
        <v>523</v>
      </c>
      <c r="E18" s="35">
        <f t="shared" si="4"/>
        <v>-20.03058103975535</v>
      </c>
      <c r="F18" s="29">
        <f>'[1]4_1'!H18</f>
        <v>369</v>
      </c>
      <c r="G18" s="35">
        <v>67.72727272727273</v>
      </c>
      <c r="H18" s="30">
        <f>'Z4_1'!B11</f>
        <v>383</v>
      </c>
      <c r="I18" s="35">
        <f t="shared" si="5"/>
        <v>73.23135755258126</v>
      </c>
      <c r="J18" s="36">
        <f>'[1]4_1'!K18</f>
        <v>244</v>
      </c>
      <c r="K18" s="30">
        <f>'Z4_1'!C11</f>
        <v>286</v>
      </c>
      <c r="L18" s="29">
        <f>'[1]4_1'!M18</f>
        <v>117</v>
      </c>
      <c r="M18" s="30">
        <f>'Z4_1'!D11</f>
        <v>148</v>
      </c>
      <c r="N18" s="9">
        <f t="shared" si="0"/>
        <v>-131</v>
      </c>
      <c r="O18" s="3">
        <f t="shared" si="1"/>
        <v>-20.03058103975535</v>
      </c>
      <c r="P18" s="8">
        <f t="shared" si="2"/>
        <v>56.42201834862385</v>
      </c>
      <c r="Q18" s="3">
        <f t="shared" si="3"/>
        <v>73.23135755258126</v>
      </c>
      <c r="R18" s="3" t="e">
        <v>#DIV/0!</v>
      </c>
      <c r="S18" s="3" t="e">
        <v>#DIV/0!</v>
      </c>
    </row>
    <row r="19" spans="1:19" ht="23.25" customHeight="1">
      <c r="A19" s="28" t="s">
        <v>34</v>
      </c>
      <c r="B19" s="15" t="s">
        <v>35</v>
      </c>
      <c r="C19" s="29">
        <f>'[1]4_1'!D19</f>
        <v>262</v>
      </c>
      <c r="D19" s="30">
        <f>'Z4_1'!A12</f>
        <v>205</v>
      </c>
      <c r="E19" s="35">
        <f t="shared" si="4"/>
        <v>-21.755725190839694</v>
      </c>
      <c r="F19" s="29">
        <f>'[1]4_1'!H19</f>
        <v>200</v>
      </c>
      <c r="G19" s="35">
        <v>75.92954990215264</v>
      </c>
      <c r="H19" s="30">
        <f>'Z4_1'!B12</f>
        <v>148</v>
      </c>
      <c r="I19" s="35">
        <f t="shared" si="5"/>
        <v>72.1951219512195</v>
      </c>
      <c r="J19" s="36">
        <f>'[1]4_1'!K19</f>
        <v>136</v>
      </c>
      <c r="K19" s="30">
        <f>'Z4_1'!C12</f>
        <v>106</v>
      </c>
      <c r="L19" s="29">
        <f>'[1]4_1'!M19</f>
        <v>86</v>
      </c>
      <c r="M19" s="30">
        <f>'Z4_1'!D12</f>
        <v>66</v>
      </c>
      <c r="N19" s="9">
        <f t="shared" si="0"/>
        <v>-57</v>
      </c>
      <c r="O19" s="3">
        <f t="shared" si="1"/>
        <v>-21.755725190839694</v>
      </c>
      <c r="P19" s="8">
        <f t="shared" si="2"/>
        <v>76.33587786259542</v>
      </c>
      <c r="Q19" s="3">
        <f t="shared" si="3"/>
        <v>72.1951219512195</v>
      </c>
      <c r="R19" s="3" t="e">
        <v>#DIV/0!</v>
      </c>
      <c r="S19" s="3" t="e">
        <v>#DIV/0!</v>
      </c>
    </row>
    <row r="20" spans="1:19" ht="15.75" customHeight="1">
      <c r="A20" s="28" t="s">
        <v>36</v>
      </c>
      <c r="B20" s="14" t="s">
        <v>37</v>
      </c>
      <c r="C20" s="29">
        <f>'[1]4_1'!D20</f>
        <v>81918</v>
      </c>
      <c r="D20" s="30">
        <f>'Z4_1'!A13</f>
        <v>64714</v>
      </c>
      <c r="E20" s="35">
        <f t="shared" si="4"/>
        <v>-21.00148929417222</v>
      </c>
      <c r="F20" s="29">
        <f>'[1]4_1'!H20</f>
        <v>72349</v>
      </c>
      <c r="G20" s="35">
        <v>86.14647619869665</v>
      </c>
      <c r="H20" s="30">
        <f>'Z4_1'!B13</f>
        <v>57131</v>
      </c>
      <c r="I20" s="35">
        <f t="shared" si="5"/>
        <v>88.28228822202306</v>
      </c>
      <c r="J20" s="36">
        <f>'[1]4_1'!K20</f>
        <v>64458</v>
      </c>
      <c r="K20" s="30">
        <f>'Z4_1'!C13</f>
        <v>51810</v>
      </c>
      <c r="L20" s="29">
        <f>'[1]4_1'!M20</f>
        <v>59745</v>
      </c>
      <c r="M20" s="30">
        <f>'Z4_1'!D13</f>
        <v>48715</v>
      </c>
      <c r="N20" s="9">
        <f t="shared" si="0"/>
        <v>-17204</v>
      </c>
      <c r="O20" s="3">
        <f t="shared" si="1"/>
        <v>-21.00148929417222</v>
      </c>
      <c r="P20" s="8">
        <f t="shared" si="2"/>
        <v>88.31880661148953</v>
      </c>
      <c r="Q20" s="3">
        <f t="shared" si="3"/>
        <v>88.28228822202306</v>
      </c>
      <c r="R20" s="3" t="e">
        <v>#DIV/0!</v>
      </c>
      <c r="S20" s="3" t="e">
        <v>#DIV/0!</v>
      </c>
    </row>
    <row r="21" spans="1:19" ht="27" customHeight="1">
      <c r="A21" s="28" t="s">
        <v>38</v>
      </c>
      <c r="B21" s="14" t="s">
        <v>39</v>
      </c>
      <c r="C21" s="29">
        <f>'[1]4_1'!D21</f>
        <v>2815</v>
      </c>
      <c r="D21" s="30">
        <f>'Z4_1'!A14</f>
        <v>2304</v>
      </c>
      <c r="E21" s="35">
        <f t="shared" si="4"/>
        <v>-18.152753108348136</v>
      </c>
      <c r="F21" s="29">
        <f>'[1]4_1'!H21</f>
        <v>2177</v>
      </c>
      <c r="G21" s="35">
        <v>70.05988023952096</v>
      </c>
      <c r="H21" s="30">
        <f>'Z4_1'!B14</f>
        <v>1632</v>
      </c>
      <c r="I21" s="35">
        <f t="shared" si="5"/>
        <v>70.83333333333333</v>
      </c>
      <c r="J21" s="36">
        <f>'[1]4_1'!K21</f>
        <v>1387</v>
      </c>
      <c r="K21" s="30">
        <f>'Z4_1'!C14</f>
        <v>1045</v>
      </c>
      <c r="L21" s="29">
        <f>'[1]4_1'!M21</f>
        <v>550</v>
      </c>
      <c r="M21" s="30">
        <f>'Z4_1'!D14</f>
        <v>419</v>
      </c>
      <c r="N21" s="9">
        <f t="shared" si="0"/>
        <v>-511</v>
      </c>
      <c r="O21" s="3">
        <f t="shared" si="1"/>
        <v>-18.152753108348136</v>
      </c>
      <c r="P21" s="8">
        <f t="shared" si="2"/>
        <v>77.33570159857904</v>
      </c>
      <c r="Q21" s="3">
        <f t="shared" si="3"/>
        <v>70.83333333333333</v>
      </c>
      <c r="R21" s="3" t="e">
        <v>#DIV/0!</v>
      </c>
      <c r="S21" s="3" t="e">
        <v>#DIV/0!</v>
      </c>
    </row>
    <row r="22" spans="1:19" ht="25.5" customHeight="1">
      <c r="A22" s="28" t="s">
        <v>40</v>
      </c>
      <c r="B22" s="15" t="s">
        <v>41</v>
      </c>
      <c r="C22" s="29">
        <f>'[1]4_1'!D22</f>
        <v>367</v>
      </c>
      <c r="D22" s="30">
        <f>'Z4_1'!A15</f>
        <v>318</v>
      </c>
      <c r="E22" s="35">
        <f t="shared" si="4"/>
        <v>-13.35149863760218</v>
      </c>
      <c r="F22" s="29">
        <f>'[1]4_1'!H22</f>
        <v>291</v>
      </c>
      <c r="G22" s="35">
        <v>71.71717171717172</v>
      </c>
      <c r="H22" s="30">
        <f>'Z4_1'!B15</f>
        <v>209</v>
      </c>
      <c r="I22" s="35">
        <f t="shared" si="5"/>
        <v>65.72327044025157</v>
      </c>
      <c r="J22" s="36">
        <f>'[1]4_1'!K22</f>
        <v>179</v>
      </c>
      <c r="K22" s="30">
        <f>'Z4_1'!C15</f>
        <v>132</v>
      </c>
      <c r="L22" s="29">
        <f>'[1]4_1'!M22</f>
        <v>77</v>
      </c>
      <c r="M22" s="30">
        <f>'Z4_1'!D15</f>
        <v>60</v>
      </c>
      <c r="N22" s="9">
        <f t="shared" si="0"/>
        <v>-49</v>
      </c>
      <c r="O22" s="3">
        <f t="shared" si="1"/>
        <v>-13.35149863760218</v>
      </c>
      <c r="P22" s="8">
        <f t="shared" si="2"/>
        <v>79.29155313351498</v>
      </c>
      <c r="Q22" s="3">
        <f t="shared" si="3"/>
        <v>65.72327044025157</v>
      </c>
      <c r="R22" s="3" t="e">
        <v>#DIV/0!</v>
      </c>
      <c r="S22" s="3" t="e">
        <v>#DIV/0!</v>
      </c>
    </row>
    <row r="23" spans="1:19" ht="21.75" customHeight="1">
      <c r="A23" s="28" t="s">
        <v>42</v>
      </c>
      <c r="B23" s="14" t="s">
        <v>43</v>
      </c>
      <c r="C23" s="29">
        <f>'[1]4_1'!D23</f>
        <v>55111</v>
      </c>
      <c r="D23" s="30">
        <f>'Z4_1'!A16</f>
        <v>42056</v>
      </c>
      <c r="E23" s="35">
        <f t="shared" si="4"/>
        <v>-23.688555823701257</v>
      </c>
      <c r="F23" s="29">
        <f>'[1]4_1'!H23</f>
        <v>44245</v>
      </c>
      <c r="G23" s="35">
        <v>75.70810162291866</v>
      </c>
      <c r="H23" s="30">
        <f>'Z4_1'!B16</f>
        <v>33556</v>
      </c>
      <c r="I23" s="35">
        <f t="shared" si="5"/>
        <v>79.78885295796081</v>
      </c>
      <c r="J23" s="36">
        <f>'[1]4_1'!K23</f>
        <v>34255</v>
      </c>
      <c r="K23" s="30">
        <f>'Z4_1'!C16</f>
        <v>26465</v>
      </c>
      <c r="L23" s="29">
        <f>'[1]4_1'!M23</f>
        <v>28830</v>
      </c>
      <c r="M23" s="30">
        <f>'Z4_1'!D16</f>
        <v>22432</v>
      </c>
      <c r="N23" s="9">
        <f t="shared" si="0"/>
        <v>-13055</v>
      </c>
      <c r="O23" s="3">
        <f t="shared" si="1"/>
        <v>-23.688555823701257</v>
      </c>
      <c r="P23" s="8">
        <f t="shared" si="2"/>
        <v>80.28342799078224</v>
      </c>
      <c r="Q23" s="3">
        <f t="shared" si="3"/>
        <v>79.78885295796081</v>
      </c>
      <c r="R23" s="3" t="e">
        <v>#DIV/0!</v>
      </c>
      <c r="S23" s="3" t="e">
        <v>#DIV/0!</v>
      </c>
    </row>
    <row r="24" spans="1:19" ht="23.25" customHeight="1">
      <c r="A24" s="28" t="s">
        <v>44</v>
      </c>
      <c r="B24" s="14" t="s">
        <v>45</v>
      </c>
      <c r="C24" s="29">
        <f>'[1]4_1'!D24</f>
        <v>21324</v>
      </c>
      <c r="D24" s="30">
        <f>'Z4_1'!A17</f>
        <v>16367</v>
      </c>
      <c r="E24" s="35">
        <f t="shared" si="4"/>
        <v>-23.246107672106547</v>
      </c>
      <c r="F24" s="29">
        <f>'[1]4_1'!H24</f>
        <v>15892</v>
      </c>
      <c r="G24" s="35">
        <v>66.84455225389125</v>
      </c>
      <c r="H24" s="30">
        <f>'Z4_1'!B17</f>
        <v>12227</v>
      </c>
      <c r="I24" s="35">
        <f t="shared" si="5"/>
        <v>74.70519948677216</v>
      </c>
      <c r="J24" s="36">
        <f>'[1]4_1'!K24</f>
        <v>11407</v>
      </c>
      <c r="K24" s="30">
        <f>'Z4_1'!C17</f>
        <v>9120</v>
      </c>
      <c r="L24" s="29">
        <f>'[1]4_1'!M24</f>
        <v>8215</v>
      </c>
      <c r="M24" s="30">
        <f>'Z4_1'!D17</f>
        <v>7008</v>
      </c>
      <c r="N24" s="9">
        <f t="shared" si="0"/>
        <v>-4957</v>
      </c>
      <c r="O24" s="3">
        <f t="shared" si="1"/>
        <v>-23.246107672106547</v>
      </c>
      <c r="P24" s="8">
        <f t="shared" si="2"/>
        <v>74.5263552804352</v>
      </c>
      <c r="Q24" s="3">
        <f t="shared" si="3"/>
        <v>74.70519948677216</v>
      </c>
      <c r="R24" s="3" t="e">
        <v>#DIV/0!</v>
      </c>
      <c r="S24" s="3" t="e">
        <v>#DIV/0!</v>
      </c>
    </row>
    <row r="25" spans="1:19" ht="18.75" customHeight="1">
      <c r="A25" s="28" t="s">
        <v>46</v>
      </c>
      <c r="B25" s="14" t="s">
        <v>47</v>
      </c>
      <c r="C25" s="29">
        <f>'[1]4_1'!D25</f>
        <v>312936</v>
      </c>
      <c r="D25" s="30">
        <f>'Z4_1'!A18</f>
        <v>243535</v>
      </c>
      <c r="E25" s="35">
        <f t="shared" si="4"/>
        <v>-22.177378122044125</v>
      </c>
      <c r="F25" s="29">
        <f>'[1]4_1'!H25</f>
        <v>280288</v>
      </c>
      <c r="G25" s="35">
        <v>86.94832878067018</v>
      </c>
      <c r="H25" s="30">
        <f>'Z4_1'!B18</f>
        <v>217264</v>
      </c>
      <c r="I25" s="35">
        <f t="shared" si="5"/>
        <v>89.21263884041308</v>
      </c>
      <c r="J25" s="36">
        <f>'[1]4_1'!K25</f>
        <v>237689</v>
      </c>
      <c r="K25" s="30">
        <f>'Z4_1'!C18</f>
        <v>186149</v>
      </c>
      <c r="L25" s="29">
        <f>'[1]4_1'!M25</f>
        <v>229282</v>
      </c>
      <c r="M25" s="30">
        <f>'Z4_1'!D18</f>
        <v>180958</v>
      </c>
      <c r="N25" s="9">
        <f t="shared" si="0"/>
        <v>-69401</v>
      </c>
      <c r="O25" s="3">
        <f t="shared" si="1"/>
        <v>-22.177378122044125</v>
      </c>
      <c r="P25" s="8">
        <f t="shared" si="2"/>
        <v>89.56719584835238</v>
      </c>
      <c r="Q25" s="3">
        <f t="shared" si="3"/>
        <v>89.21263884041308</v>
      </c>
      <c r="R25" s="3" t="e">
        <v>#DIV/0!</v>
      </c>
      <c r="S25" s="3" t="e">
        <v>#DIV/0!</v>
      </c>
    </row>
    <row r="26" spans="1:19" ht="26.25" customHeight="1">
      <c r="A26" s="28" t="s">
        <v>48</v>
      </c>
      <c r="B26" s="14" t="s">
        <v>49</v>
      </c>
      <c r="C26" s="29">
        <f>'[1]4_1'!D26</f>
        <v>31596</v>
      </c>
      <c r="D26" s="30">
        <f>'Z4_1'!A19</f>
        <v>28185</v>
      </c>
      <c r="E26" s="35">
        <f t="shared" si="4"/>
        <v>-10.795670338017471</v>
      </c>
      <c r="F26" s="29">
        <f>'[1]4_1'!H26</f>
        <v>20667</v>
      </c>
      <c r="G26" s="35">
        <v>79.99672184887723</v>
      </c>
      <c r="H26" s="30">
        <f>'Z4_1'!B19</f>
        <v>24187</v>
      </c>
      <c r="I26" s="35">
        <f t="shared" si="5"/>
        <v>85.81514990243038</v>
      </c>
      <c r="J26" s="36">
        <f>'[1]4_1'!K26</f>
        <v>16019</v>
      </c>
      <c r="K26" s="30">
        <f>'Z4_1'!C19</f>
        <v>16343</v>
      </c>
      <c r="L26" s="29">
        <f>'[1]4_1'!M26</f>
        <v>11934</v>
      </c>
      <c r="M26" s="30">
        <f>'Z4_1'!D19</f>
        <v>13240</v>
      </c>
      <c r="N26" s="9">
        <f t="shared" si="0"/>
        <v>-3411</v>
      </c>
      <c r="O26" s="3">
        <f t="shared" si="1"/>
        <v>-10.795670338017471</v>
      </c>
      <c r="P26" s="8">
        <f t="shared" si="2"/>
        <v>65.41017850360805</v>
      </c>
      <c r="Q26" s="3">
        <f t="shared" si="3"/>
        <v>85.81514990243038</v>
      </c>
      <c r="R26" s="3" t="e">
        <v>#DIV/0!</v>
      </c>
      <c r="S26" s="3" t="e">
        <v>#DIV/0!</v>
      </c>
    </row>
    <row r="27" spans="1:19" ht="28.5" customHeight="1">
      <c r="A27" s="28" t="s">
        <v>50</v>
      </c>
      <c r="B27" s="11" t="s">
        <v>51</v>
      </c>
      <c r="C27" s="29">
        <f>'[1]4_1'!D27</f>
        <v>8226</v>
      </c>
      <c r="D27" s="30">
        <f>'Z4_1'!A20</f>
        <v>7248</v>
      </c>
      <c r="E27" s="35">
        <f t="shared" si="4"/>
        <v>-11.889132020423048</v>
      </c>
      <c r="F27" s="29">
        <f>'[1]4_1'!H27</f>
        <v>6287</v>
      </c>
      <c r="G27" s="35">
        <v>70.5889662027833</v>
      </c>
      <c r="H27" s="30">
        <f>'Z4_1'!B20</f>
        <v>5382</v>
      </c>
      <c r="I27" s="35">
        <f t="shared" si="5"/>
        <v>74.25496688741723</v>
      </c>
      <c r="J27" s="36">
        <f>'[1]4_1'!K27</f>
        <v>4296</v>
      </c>
      <c r="K27" s="30">
        <f>'Z4_1'!C20</f>
        <v>3825</v>
      </c>
      <c r="L27" s="29">
        <f>'[1]4_1'!M27</f>
        <v>2491</v>
      </c>
      <c r="M27" s="30">
        <f>'Z4_1'!D20</f>
        <v>2375</v>
      </c>
      <c r="N27" s="9">
        <f t="shared" si="0"/>
        <v>-978</v>
      </c>
      <c r="O27" s="3">
        <f t="shared" si="1"/>
        <v>-11.889132020423048</v>
      </c>
      <c r="P27" s="8">
        <f t="shared" si="2"/>
        <v>76.42839776318989</v>
      </c>
      <c r="Q27" s="3">
        <f t="shared" si="3"/>
        <v>74.25496688741723</v>
      </c>
      <c r="R27" s="3" t="e">
        <v>#DIV/0!</v>
      </c>
      <c r="S27" s="3" t="e">
        <v>#DIV/0!</v>
      </c>
    </row>
    <row r="28" spans="1:17" ht="27.75" customHeight="1">
      <c r="A28" s="28" t="s">
        <v>52</v>
      </c>
      <c r="B28" s="11" t="s">
        <v>53</v>
      </c>
      <c r="C28" s="29">
        <f>'[1]4_1'!D28</f>
        <v>5646</v>
      </c>
      <c r="D28" s="30">
        <f>'Z4_1'!A21</f>
        <v>5671</v>
      </c>
      <c r="E28" s="35">
        <f t="shared" si="4"/>
        <v>0.44279135671271697</v>
      </c>
      <c r="F28" s="29">
        <f>'[1]4_1'!H28</f>
        <v>4684</v>
      </c>
      <c r="G28" s="35">
        <v>78.32512315270937</v>
      </c>
      <c r="H28" s="30">
        <f>'Z4_1'!B21</f>
        <v>4760</v>
      </c>
      <c r="I28" s="35">
        <f t="shared" si="5"/>
        <v>83.93581378945512</v>
      </c>
      <c r="J28" s="36">
        <f>'[1]4_1'!K28</f>
        <v>3672</v>
      </c>
      <c r="K28" s="30">
        <f>'Z4_1'!C21</f>
        <v>3928</v>
      </c>
      <c r="L28" s="29">
        <f>'[1]4_1'!M28</f>
        <v>3071</v>
      </c>
      <c r="M28" s="30">
        <f>'Z4_1'!D21</f>
        <v>3445</v>
      </c>
      <c r="N28" s="9">
        <f t="shared" si="0"/>
        <v>25</v>
      </c>
      <c r="O28" s="3">
        <f t="shared" si="1"/>
        <v>0.44279135671271697</v>
      </c>
      <c r="P28" s="8">
        <f t="shared" si="2"/>
        <v>82.96138859369465</v>
      </c>
      <c r="Q28" s="3">
        <f t="shared" si="3"/>
        <v>83.93581378945512</v>
      </c>
    </row>
    <row r="29" spans="1:19" ht="19.5" customHeight="1">
      <c r="A29" s="28" t="s">
        <v>54</v>
      </c>
      <c r="B29" s="11" t="s">
        <v>55</v>
      </c>
      <c r="C29" s="29">
        <f>'[1]4_1'!D29</f>
        <v>6992</v>
      </c>
      <c r="D29" s="30">
        <f>'Z4_1'!A22</f>
        <v>4297</v>
      </c>
      <c r="E29" s="35">
        <f>IF(C29=0,IF(D29=0,0,100),O29)</f>
        <v>-38.54405034324943</v>
      </c>
      <c r="F29" s="29">
        <f>'[1]4_1'!H29</f>
        <v>5746</v>
      </c>
      <c r="G29" s="35">
        <v>84.83395899509097</v>
      </c>
      <c r="H29" s="30">
        <f>'Z4_1'!B22</f>
        <v>3313</v>
      </c>
      <c r="I29" s="35">
        <f t="shared" si="5"/>
        <v>77.10030253665347</v>
      </c>
      <c r="J29" s="36">
        <f>'[1]4_1'!K29</f>
        <v>3974</v>
      </c>
      <c r="K29" s="30">
        <f>'Z4_1'!C22</f>
        <v>2321</v>
      </c>
      <c r="L29" s="29">
        <f>'[1]4_1'!M29</f>
        <v>2719</v>
      </c>
      <c r="M29" s="30">
        <f>'Z4_1'!D22</f>
        <v>1461</v>
      </c>
      <c r="N29" s="9">
        <f t="shared" si="0"/>
        <v>-2695</v>
      </c>
      <c r="O29" s="3">
        <f t="shared" si="1"/>
        <v>-38.54405034324943</v>
      </c>
      <c r="P29" s="8">
        <f t="shared" si="2"/>
        <v>82.17963386727689</v>
      </c>
      <c r="Q29" s="3">
        <f t="shared" si="3"/>
        <v>77.10030253665347</v>
      </c>
      <c r="R29" s="3" t="e">
        <v>#DIV/0!</v>
      </c>
      <c r="S29" s="3" t="e">
        <v>#DIV/0!</v>
      </c>
    </row>
    <row r="30" spans="1:19" ht="18.75" customHeight="1">
      <c r="A30" s="28" t="s">
        <v>56</v>
      </c>
      <c r="B30" s="11" t="s">
        <v>57</v>
      </c>
      <c r="C30" s="29">
        <f>'[1]4_1'!D30</f>
        <v>26292</v>
      </c>
      <c r="D30" s="30">
        <f>'Z4_1'!A23</f>
        <v>21374</v>
      </c>
      <c r="E30" s="35">
        <f>IF(C30=0,IF(D30=0,0,100),O30)</f>
        <v>-18.70530959987829</v>
      </c>
      <c r="F30" s="29">
        <f>'[1]4_1'!H30</f>
        <v>23634</v>
      </c>
      <c r="G30" s="35">
        <v>86.19431025228127</v>
      </c>
      <c r="H30" s="30">
        <f>'Z4_1'!B23</f>
        <v>18995</v>
      </c>
      <c r="I30" s="35">
        <f t="shared" si="5"/>
        <v>88.86965472068869</v>
      </c>
      <c r="J30" s="36">
        <f>'[1]4_1'!K30</f>
        <v>21419</v>
      </c>
      <c r="K30" s="30">
        <f>'Z4_1'!C23</f>
        <v>17165</v>
      </c>
      <c r="L30" s="29">
        <f>'[1]4_1'!M30</f>
        <v>11100</v>
      </c>
      <c r="M30" s="30">
        <f>'Z4_1'!D23</f>
        <v>8833</v>
      </c>
      <c r="N30" s="9">
        <f t="shared" si="0"/>
        <v>-4918</v>
      </c>
      <c r="O30" s="3">
        <f t="shared" si="1"/>
        <v>-18.70530959987829</v>
      </c>
      <c r="P30" s="8">
        <f t="shared" si="2"/>
        <v>89.89046097672296</v>
      </c>
      <c r="Q30" s="3">
        <f t="shared" si="3"/>
        <v>88.86965472068869</v>
      </c>
      <c r="R30" s="3" t="e">
        <v>#DIV/0!</v>
      </c>
      <c r="S30" s="3" t="e">
        <v>#DIV/0!</v>
      </c>
    </row>
    <row r="31" spans="1:19" ht="27.75" customHeight="1">
      <c r="A31" s="28" t="s">
        <v>58</v>
      </c>
      <c r="B31" s="12" t="s">
        <v>59</v>
      </c>
      <c r="C31" s="29">
        <f>'[1]4_1'!D31</f>
        <v>7010</v>
      </c>
      <c r="D31" s="30">
        <f>'Z4_1'!A24</f>
        <v>10409</v>
      </c>
      <c r="E31" s="35">
        <f>IF(C31=0,IF(D31=0,0,100),O31)</f>
        <v>48.48787446504993</v>
      </c>
      <c r="F31" s="29">
        <f>'[1]4_1'!H31</f>
        <v>6754</v>
      </c>
      <c r="G31" s="35">
        <v>96.26661041974268</v>
      </c>
      <c r="H31" s="30">
        <f>'Z4_1'!B24</f>
        <v>9778</v>
      </c>
      <c r="I31" s="35">
        <f t="shared" si="5"/>
        <v>93.93793832260543</v>
      </c>
      <c r="J31" s="36">
        <f>'[1]4_1'!K31</f>
        <v>5679</v>
      </c>
      <c r="K31" s="30">
        <f>'Z4_1'!C24</f>
        <v>8503</v>
      </c>
      <c r="L31" s="29">
        <f>'[1]4_1'!M31</f>
        <v>4331</v>
      </c>
      <c r="M31" s="30">
        <f>'Z4_1'!D24</f>
        <v>5850</v>
      </c>
      <c r="N31" s="9">
        <f t="shared" si="0"/>
        <v>3399</v>
      </c>
      <c r="O31" s="3">
        <f t="shared" si="1"/>
        <v>48.48787446504993</v>
      </c>
      <c r="P31" s="8">
        <f t="shared" si="2"/>
        <v>96.34807417974322</v>
      </c>
      <c r="Q31" s="3">
        <f t="shared" si="3"/>
        <v>93.93793832260543</v>
      </c>
      <c r="R31" s="3" t="e">
        <v>#DIV/0!</v>
      </c>
      <c r="S31" s="3" t="e">
        <v>#DIV/0!</v>
      </c>
    </row>
    <row r="32" spans="1:19" ht="17.25" customHeight="1">
      <c r="A32" s="50" t="s">
        <v>60</v>
      </c>
      <c r="B32" s="12" t="s">
        <v>61</v>
      </c>
      <c r="C32" s="29">
        <f>'[1]4_1'!D32</f>
        <v>91864</v>
      </c>
      <c r="D32" s="30">
        <f>'Z4_1'!A25</f>
        <v>70516</v>
      </c>
      <c r="E32" s="35">
        <f>IF(C32=0,IF(D32=0,0,100),O32)</f>
        <v>-23.238700687973527</v>
      </c>
      <c r="F32" s="29">
        <f>'[1]4_1'!H32</f>
        <v>83725</v>
      </c>
      <c r="G32" s="35">
        <v>90.04855823991367</v>
      </c>
      <c r="H32" s="30">
        <f>'Z4_1'!B25</f>
        <v>64204</v>
      </c>
      <c r="I32" s="35">
        <f t="shared" si="5"/>
        <v>91.0488399795791</v>
      </c>
      <c r="J32" s="36">
        <f>'[1]4_1'!K32</f>
        <v>63476</v>
      </c>
      <c r="K32" s="30">
        <f>'Z4_1'!C25</f>
        <v>49690</v>
      </c>
      <c r="L32" s="29">
        <f>'[1]4_1'!M32</f>
        <v>61681</v>
      </c>
      <c r="M32" s="30">
        <f>'Z4_1'!D25</f>
        <v>48389</v>
      </c>
      <c r="N32" s="9">
        <f t="shared" si="0"/>
        <v>-21348</v>
      </c>
      <c r="O32" s="3">
        <f t="shared" si="1"/>
        <v>-23.238700687973527</v>
      </c>
      <c r="P32" s="8">
        <f t="shared" si="2"/>
        <v>91.14016372028216</v>
      </c>
      <c r="Q32" s="3">
        <f t="shared" si="3"/>
        <v>91.0488399795791</v>
      </c>
      <c r="R32" s="3" t="e">
        <v>#DIV/0!</v>
      </c>
      <c r="S32" s="3" t="e">
        <v>#DIV/0!</v>
      </c>
    </row>
    <row r="33" spans="1:19" ht="37.5" customHeight="1">
      <c r="A33" s="50"/>
      <c r="B33" s="10" t="s">
        <v>15</v>
      </c>
      <c r="C33" s="57">
        <f>'[1]4_1'!D33</f>
        <v>4.8164875461520635</v>
      </c>
      <c r="D33" s="42">
        <f>D32/D42*100</f>
        <v>4.727106721895347</v>
      </c>
      <c r="E33" s="43" t="s">
        <v>16</v>
      </c>
      <c r="F33" s="57">
        <f>'[1]4_1'!H33</f>
        <v>5.029187004664875</v>
      </c>
      <c r="G33" s="44" t="s">
        <v>16</v>
      </c>
      <c r="H33" s="45">
        <f>H32/H42*100</f>
        <v>4.9358381022961755</v>
      </c>
      <c r="I33" s="44" t="s">
        <v>16</v>
      </c>
      <c r="J33" s="57">
        <f>'[1]4_1'!K33</f>
        <v>5.999712661061037</v>
      </c>
      <c r="K33" s="45">
        <f>K32/K42*100</f>
        <v>5.581133096939194</v>
      </c>
      <c r="L33" s="57">
        <f>'[1]4_1'!M33</f>
        <v>5.506991211991618</v>
      </c>
      <c r="M33" s="42">
        <f>M32/M42*100</f>
        <v>5.425815935566123</v>
      </c>
      <c r="N33" s="9">
        <f t="shared" si="0"/>
        <v>-0.08938082425671645</v>
      </c>
      <c r="O33" s="3">
        <f t="shared" si="1"/>
        <v>-1.8557262611033556</v>
      </c>
      <c r="P33" s="8">
        <f t="shared" si="2"/>
        <v>104.41606993633232</v>
      </c>
      <c r="Q33" s="3">
        <f t="shared" si="3"/>
        <v>104.41562656992726</v>
      </c>
      <c r="R33" s="3" t="e">
        <v>#DIV/0!</v>
      </c>
      <c r="S33" s="3" t="e">
        <v>#DIV/0!</v>
      </c>
    </row>
    <row r="34" spans="1:19" ht="18.75" customHeight="1">
      <c r="A34" s="28" t="s">
        <v>62</v>
      </c>
      <c r="B34" s="12" t="s">
        <v>63</v>
      </c>
      <c r="C34" s="29">
        <f>'[1]4_1'!D34</f>
        <v>77464</v>
      </c>
      <c r="D34" s="30">
        <f>'Z4_1'!A26</f>
        <v>60153</v>
      </c>
      <c r="E34" s="35">
        <f aca="true" t="shared" si="6" ref="E34:E39">IF(C34=0,IF(D34=0,0,100),O34)</f>
        <v>-22.347154807394404</v>
      </c>
      <c r="F34" s="29">
        <f>'[1]4_1'!H34</f>
        <v>71295</v>
      </c>
      <c r="G34" s="35">
        <v>90.34320323014805</v>
      </c>
      <c r="H34" s="31">
        <f>'Z4_1'!B26</f>
        <v>55133</v>
      </c>
      <c r="I34" s="35">
        <f aca="true" t="shared" si="7" ref="I34:I39">IF(D34=0,IF(H34=0,0,100),Q34)</f>
        <v>91.65461406746131</v>
      </c>
      <c r="J34" s="36">
        <f>'[1]4_1'!K34</f>
        <v>63476</v>
      </c>
      <c r="K34" s="32">
        <f>'Z4_1'!C26</f>
        <v>49690</v>
      </c>
      <c r="L34" s="29">
        <f>'[1]4_1'!M34</f>
        <v>61681</v>
      </c>
      <c r="M34" s="30">
        <f>'Z4_1'!D26</f>
        <v>48389</v>
      </c>
      <c r="N34" s="9">
        <f t="shared" si="0"/>
        <v>-17311</v>
      </c>
      <c r="O34" s="3">
        <f t="shared" si="1"/>
        <v>-22.347154807394404</v>
      </c>
      <c r="P34" s="8">
        <f t="shared" si="2"/>
        <v>92.03630073324383</v>
      </c>
      <c r="Q34" s="3">
        <f t="shared" si="3"/>
        <v>91.65461406746131</v>
      </c>
      <c r="R34" s="3" t="e">
        <v>#DIV/0!</v>
      </c>
      <c r="S34" s="3" t="e">
        <v>#DIV/0!</v>
      </c>
    </row>
    <row r="35" spans="1:19" ht="45.75" customHeight="1">
      <c r="A35" s="28" t="s">
        <v>64</v>
      </c>
      <c r="B35" s="16" t="s">
        <v>85</v>
      </c>
      <c r="C35" s="29">
        <f>'[1]4_1'!D35</f>
        <v>5539</v>
      </c>
      <c r="D35" s="30">
        <f>'Z4_1'!A27</f>
        <v>3978</v>
      </c>
      <c r="E35" s="35">
        <f t="shared" si="6"/>
        <v>-28.181982307275682</v>
      </c>
      <c r="F35" s="29">
        <f>'[1]4_1'!H35</f>
        <v>4781</v>
      </c>
      <c r="G35" s="35">
        <v>10.67320963042478</v>
      </c>
      <c r="H35" s="31">
        <f>'Z4_1'!B27</f>
        <v>3344</v>
      </c>
      <c r="I35" s="35">
        <f t="shared" si="7"/>
        <v>84.0623428858723</v>
      </c>
      <c r="J35" s="36">
        <f>'[1]4_1'!K35</f>
        <v>5539</v>
      </c>
      <c r="K35" s="32">
        <v>2340</v>
      </c>
      <c r="L35" s="29">
        <f>'[1]4_1'!M35</f>
        <v>960</v>
      </c>
      <c r="M35" s="30">
        <v>597</v>
      </c>
      <c r="N35" s="9">
        <f t="shared" si="0"/>
        <v>-1561</v>
      </c>
      <c r="O35" s="3">
        <f t="shared" si="1"/>
        <v>-28.181982307275682</v>
      </c>
      <c r="P35" s="8">
        <f t="shared" si="2"/>
        <v>86.31521935367395</v>
      </c>
      <c r="Q35" s="3">
        <f t="shared" si="3"/>
        <v>84.0623428858723</v>
      </c>
      <c r="R35" s="3" t="e">
        <v>#DIV/0!</v>
      </c>
      <c r="S35" s="3" t="e">
        <v>#DIV/0!</v>
      </c>
    </row>
    <row r="36" spans="1:19" ht="30" customHeight="1">
      <c r="A36" s="28" t="s">
        <v>65</v>
      </c>
      <c r="B36" s="12" t="s">
        <v>66</v>
      </c>
      <c r="C36" s="29">
        <f>'[1]4_1'!D36</f>
        <v>161391</v>
      </c>
      <c r="D36" s="30">
        <f>'Z4_1'!A28</f>
        <v>140803</v>
      </c>
      <c r="E36" s="35">
        <f t="shared" si="6"/>
        <v>-12.7565973319454</v>
      </c>
      <c r="F36" s="29">
        <f>'[1]4_1'!H36</f>
        <v>155244</v>
      </c>
      <c r="G36" s="35">
        <v>93.75092504493075</v>
      </c>
      <c r="H36" s="31">
        <f>'Z4_1'!B28</f>
        <v>136548</v>
      </c>
      <c r="I36" s="35">
        <f t="shared" si="7"/>
        <v>96.97804734274128</v>
      </c>
      <c r="J36" s="36">
        <f>'[1]4_1'!K36</f>
        <v>143807</v>
      </c>
      <c r="K36" s="32">
        <f>'Z4_1'!C28</f>
        <v>130082</v>
      </c>
      <c r="L36" s="29">
        <f>'[1]4_1'!M36</f>
        <v>94432</v>
      </c>
      <c r="M36" s="30">
        <f>'Z4_1'!D28</f>
        <v>81992</v>
      </c>
      <c r="N36" s="9">
        <f t="shared" si="0"/>
        <v>-20588</v>
      </c>
      <c r="O36" s="3">
        <f t="shared" si="1"/>
        <v>-12.7565973319454</v>
      </c>
      <c r="P36" s="8">
        <f t="shared" si="2"/>
        <v>96.19123742959644</v>
      </c>
      <c r="Q36" s="3">
        <f t="shared" si="3"/>
        <v>96.97804734274128</v>
      </c>
      <c r="R36" s="3" t="e">
        <v>#DIV/0!</v>
      </c>
      <c r="S36" s="3" t="e">
        <v>#DIV/0!</v>
      </c>
    </row>
    <row r="37" spans="1:19" ht="45" customHeight="1">
      <c r="A37" s="28" t="s">
        <v>67</v>
      </c>
      <c r="B37" s="17" t="s">
        <v>68</v>
      </c>
      <c r="C37" s="29">
        <f>'[1]4_1'!D37</f>
        <v>20864</v>
      </c>
      <c r="D37" s="30">
        <f>'Z4_1'!A29</f>
        <v>14613</v>
      </c>
      <c r="E37" s="35">
        <f t="shared" si="6"/>
        <v>-29.960697852760735</v>
      </c>
      <c r="F37" s="29">
        <f>'[1]4_1'!H37</f>
        <v>18616</v>
      </c>
      <c r="G37" s="35">
        <v>85.71428571428571</v>
      </c>
      <c r="H37" s="31">
        <f>'Z4_1'!B29</f>
        <v>12866</v>
      </c>
      <c r="I37" s="35">
        <f t="shared" si="7"/>
        <v>88.04489153493465</v>
      </c>
      <c r="J37" s="36">
        <f>'[1]4_1'!K37</f>
        <v>16391</v>
      </c>
      <c r="K37" s="32">
        <f>'Z4_1'!C29</f>
        <v>11454</v>
      </c>
      <c r="L37" s="29">
        <f>'[1]4_1'!M37</f>
        <v>6886</v>
      </c>
      <c r="M37" s="30">
        <f>'Z4_1'!D29</f>
        <v>4693</v>
      </c>
      <c r="N37" s="9">
        <f t="shared" si="0"/>
        <v>-6251</v>
      </c>
      <c r="O37" s="3">
        <f t="shared" si="1"/>
        <v>-29.960697852760735</v>
      </c>
      <c r="P37" s="8">
        <f t="shared" si="2"/>
        <v>89.22546012269939</v>
      </c>
      <c r="Q37" s="3">
        <f t="shared" si="3"/>
        <v>88.04489153493465</v>
      </c>
      <c r="R37" s="3" t="e">
        <v>#DIV/0!</v>
      </c>
      <c r="S37" s="3" t="e">
        <v>#DIV/0!</v>
      </c>
    </row>
    <row r="38" spans="1:19" ht="30.75" customHeight="1">
      <c r="A38" s="28" t="s">
        <v>69</v>
      </c>
      <c r="B38" s="12" t="s">
        <v>70</v>
      </c>
      <c r="C38" s="29">
        <f>'[1]4_1'!D38</f>
        <v>1050</v>
      </c>
      <c r="D38" s="30">
        <f>'Z4_1'!A30</f>
        <v>754</v>
      </c>
      <c r="E38" s="35">
        <f t="shared" si="6"/>
        <v>-28.19047619047619</v>
      </c>
      <c r="F38" s="29">
        <f>'[1]4_1'!H38</f>
        <v>901</v>
      </c>
      <c r="G38" s="35">
        <v>84.43002780352178</v>
      </c>
      <c r="H38" s="31">
        <f>'Z4_1'!B30</f>
        <v>664</v>
      </c>
      <c r="I38" s="35">
        <f t="shared" si="7"/>
        <v>88.06366047745358</v>
      </c>
      <c r="J38" s="36">
        <f>'[1]4_1'!K38</f>
        <v>884</v>
      </c>
      <c r="K38" s="32">
        <f>'Z4_1'!C30</f>
        <v>654</v>
      </c>
      <c r="L38" s="29">
        <f>'[1]4_1'!M38</f>
        <v>584</v>
      </c>
      <c r="M38" s="30">
        <f>'Z4_1'!D30</f>
        <v>382</v>
      </c>
      <c r="N38" s="9">
        <f t="shared" si="0"/>
        <v>-296</v>
      </c>
      <c r="O38" s="3">
        <f t="shared" si="1"/>
        <v>-28.19047619047619</v>
      </c>
      <c r="P38" s="8">
        <f t="shared" si="2"/>
        <v>85.80952380952381</v>
      </c>
      <c r="Q38" s="3">
        <f t="shared" si="3"/>
        <v>88.06366047745358</v>
      </c>
      <c r="R38" s="3" t="e">
        <v>#DIV/0!</v>
      </c>
      <c r="S38" s="3" t="e">
        <v>#DIV/0!</v>
      </c>
    </row>
    <row r="39" spans="1:19" ht="31.5" customHeight="1">
      <c r="A39" s="28" t="s">
        <v>71</v>
      </c>
      <c r="B39" s="12" t="s">
        <v>72</v>
      </c>
      <c r="C39" s="29">
        <f>'[1]4_1'!D39</f>
        <v>426</v>
      </c>
      <c r="D39" s="30">
        <f>'Z4_1'!A31</f>
        <v>479</v>
      </c>
      <c r="E39" s="35">
        <f t="shared" si="6"/>
        <v>12.44131455399061</v>
      </c>
      <c r="F39" s="29">
        <f>'[1]4_1'!H39</f>
        <v>373</v>
      </c>
      <c r="G39" s="35">
        <v>106.13718411552347</v>
      </c>
      <c r="H39" s="31">
        <f>'Z4_1'!B31</f>
        <v>405</v>
      </c>
      <c r="I39" s="35">
        <f t="shared" si="7"/>
        <v>84.55114822546973</v>
      </c>
      <c r="J39" s="36">
        <f>'[1]4_1'!K39</f>
        <v>309</v>
      </c>
      <c r="K39" s="32">
        <f>'Z4_1'!C31</f>
        <v>353</v>
      </c>
      <c r="L39" s="29">
        <f>'[1]4_1'!M39</f>
        <v>180</v>
      </c>
      <c r="M39" s="30">
        <f>'Z4_1'!D31</f>
        <v>132</v>
      </c>
      <c r="N39" s="9">
        <f t="shared" si="0"/>
        <v>53</v>
      </c>
      <c r="O39" s="3">
        <f t="shared" si="1"/>
        <v>12.44131455399061</v>
      </c>
      <c r="P39" s="8">
        <f t="shared" si="2"/>
        <v>87.55868544600939</v>
      </c>
      <c r="Q39" s="3">
        <f t="shared" si="3"/>
        <v>84.55114822546973</v>
      </c>
      <c r="R39" s="3" t="e">
        <v>#DIV/0!</v>
      </c>
      <c r="S39" s="3" t="e">
        <v>#DIV/0!</v>
      </c>
    </row>
    <row r="40" spans="1:16" ht="18" customHeight="1">
      <c r="A40" s="28" t="s">
        <v>73</v>
      </c>
      <c r="B40" s="12" t="s">
        <v>74</v>
      </c>
      <c r="C40" s="29">
        <f>'[1]4_1'!D40</f>
        <v>6377</v>
      </c>
      <c r="D40" s="30">
        <f>'Z4_1'!A32</f>
        <v>4278</v>
      </c>
      <c r="E40" s="35">
        <f>D40/C40*100-100</f>
        <v>-32.91516387015838</v>
      </c>
      <c r="F40" s="29">
        <f>'[1]4_1'!H40</f>
        <v>5876</v>
      </c>
      <c r="G40" s="35">
        <v>91.72868979075972</v>
      </c>
      <c r="H40" s="31">
        <f>'Z4_1'!B32</f>
        <v>3964</v>
      </c>
      <c r="I40" s="35">
        <f>H40/D40*100</f>
        <v>92.66012155212717</v>
      </c>
      <c r="J40" s="36" t="str">
        <f>'[1]4_1'!K40</f>
        <v>X</v>
      </c>
      <c r="K40" s="36" t="s">
        <v>14</v>
      </c>
      <c r="L40" s="29">
        <f>'[1]4_1'!M40</f>
        <v>3804</v>
      </c>
      <c r="M40" s="30">
        <f>'Z4_1'!D32</f>
        <v>2438</v>
      </c>
      <c r="N40" s="9"/>
      <c r="P40" s="8"/>
    </row>
    <row r="41" spans="1:16" ht="26.25" customHeight="1">
      <c r="A41" s="28" t="s">
        <v>75</v>
      </c>
      <c r="B41" s="12" t="s">
        <v>76</v>
      </c>
      <c r="C41" s="29">
        <f>'[1]4_1'!D41</f>
        <v>13947</v>
      </c>
      <c r="D41" s="30">
        <f>'Z4_1'!A33</f>
        <v>19854</v>
      </c>
      <c r="E41" s="35">
        <f>D41/C41*100-100</f>
        <v>42.35319423531942</v>
      </c>
      <c r="F41" s="29">
        <f>'[1]4_1'!H41</f>
        <v>13228</v>
      </c>
      <c r="G41" s="35">
        <v>91.72868979075972</v>
      </c>
      <c r="H41" s="31">
        <f>'Z4_1'!B33</f>
        <v>19319</v>
      </c>
      <c r="I41" s="35"/>
      <c r="J41" s="36" t="str">
        <f>'[1]4_1'!K41</f>
        <v>Х</v>
      </c>
      <c r="K41" s="36" t="s">
        <v>16</v>
      </c>
      <c r="L41" s="29">
        <f>'[1]4_1'!M41</f>
        <v>10205</v>
      </c>
      <c r="M41" s="30">
        <f>'Z4_1'!D33</f>
        <v>17424</v>
      </c>
      <c r="N41" s="9"/>
      <c r="P41" s="8"/>
    </row>
    <row r="42" spans="1:19" ht="19.5" customHeight="1">
      <c r="A42" s="37" t="s">
        <v>77</v>
      </c>
      <c r="B42" s="38" t="s">
        <v>78</v>
      </c>
      <c r="C42" s="58">
        <v>1893335</v>
      </c>
      <c r="D42" s="39">
        <v>1491737</v>
      </c>
      <c r="E42" s="40">
        <f>D42/C42*100-100</f>
        <v>-21.211143300049912</v>
      </c>
      <c r="F42" s="58">
        <f>'[1]4_1'!H42</f>
        <v>1664782</v>
      </c>
      <c r="G42" s="40">
        <v>86.95331385289259</v>
      </c>
      <c r="H42" s="39">
        <v>1300772</v>
      </c>
      <c r="I42" s="40">
        <f>IF(D42=0,IF(H42=0,0,100),Q42)</f>
        <v>87.19848069733472</v>
      </c>
      <c r="J42" s="59">
        <f>'[1]4_1'!K42</f>
        <v>1057984</v>
      </c>
      <c r="K42" s="39">
        <f>SUM(K7,K10,K30:K32,K35:K41)</f>
        <v>890321</v>
      </c>
      <c r="L42" s="58">
        <v>1109844</v>
      </c>
      <c r="M42" s="41">
        <v>891829</v>
      </c>
      <c r="N42" s="9" t="e">
        <f>SUM(D42-#REF!)</f>
        <v>#REF!</v>
      </c>
      <c r="O42" s="3" t="e">
        <f>SUM(N42*100/#REF!)</f>
        <v>#REF!</v>
      </c>
      <c r="P42" s="8" t="e">
        <f>SUM(#REF!*100/#REF!)</f>
        <v>#REF!</v>
      </c>
      <c r="Q42" s="3">
        <f t="shared" si="3"/>
        <v>87.19848069733472</v>
      </c>
      <c r="R42" s="3" t="e">
        <v>#DIV/0!</v>
      </c>
      <c r="S42" s="3" t="e">
        <v>#DIV/0!</v>
      </c>
    </row>
    <row r="43" spans="5:9" ht="12.75">
      <c r="E43" s="18"/>
      <c r="I43" s="18"/>
    </row>
    <row r="44" spans="2:9" ht="12.75">
      <c r="B44" s="4" t="s">
        <v>79</v>
      </c>
      <c r="E44" s="18"/>
      <c r="H44" s="19"/>
      <c r="I44" s="18"/>
    </row>
    <row r="45" spans="5:9" ht="12.75">
      <c r="E45" s="18"/>
      <c r="I45" s="18"/>
    </row>
    <row r="46" spans="1:13" ht="12.75">
      <c r="A46" s="20"/>
      <c r="B46" s="20"/>
      <c r="C46" s="3" t="e">
        <f>SUM(C7*100/#REF!)</f>
        <v>#REF!</v>
      </c>
      <c r="D46" s="3">
        <f>SUM(D7*100/D42)</f>
        <v>18.84474273950435</v>
      </c>
      <c r="E46" s="21"/>
      <c r="F46" s="3" t="e">
        <f>SUM(F7*100/#REF!)</f>
        <v>#REF!</v>
      </c>
      <c r="G46" s="3"/>
      <c r="H46" s="3">
        <f>SUM(H7*100/H42)</f>
        <v>20.763208310141977</v>
      </c>
      <c r="I46" s="21"/>
      <c r="J46" s="3" t="e">
        <f>SUM(J7*100/#REF!)</f>
        <v>#VALUE!</v>
      </c>
      <c r="K46" s="3" t="e">
        <f>SUM(K7*100/K42)</f>
        <v>#VALUE!</v>
      </c>
      <c r="L46" s="3">
        <f>SUM(L7*100/L42)</f>
        <v>29.955020705612682</v>
      </c>
      <c r="M46" s="3">
        <f>SUM(M7*100/M42)</f>
        <v>25.420231905443757</v>
      </c>
    </row>
    <row r="47" spans="1:13" ht="12.75">
      <c r="A47" s="20"/>
      <c r="B47" s="20"/>
      <c r="C47" s="3" t="e">
        <f>SUM(C10*100/#REF!)</f>
        <v>#REF!</v>
      </c>
      <c r="D47" s="3">
        <f>SUM(D10*100/D42)</f>
        <v>63.24298452072986</v>
      </c>
      <c r="E47" s="21"/>
      <c r="F47" s="3" t="e">
        <f>SUM(F10*100/#REF!)</f>
        <v>#REF!</v>
      </c>
      <c r="G47" s="3"/>
      <c r="H47" s="3">
        <f>SUM(H10*100/H42)</f>
        <v>59.95839393836891</v>
      </c>
      <c r="I47" s="21"/>
      <c r="J47" s="3" t="e">
        <f>SUM(J10*100/#REF!)</f>
        <v>#REF!</v>
      </c>
      <c r="K47" s="3">
        <f>SUM(K10*100/K42)</f>
        <v>75.26274231428889</v>
      </c>
      <c r="L47" s="3">
        <f>SUM(L10*100/L42)</f>
        <v>53.46985702495125</v>
      </c>
      <c r="M47" s="3">
        <f>SUM(M10*100/M42)</f>
        <v>57.389701388943394</v>
      </c>
    </row>
    <row r="48" spans="1:13" ht="12.75">
      <c r="A48" s="20"/>
      <c r="B48" s="20"/>
      <c r="C48" s="3" t="e">
        <f>SUM(C32*100/#REF!)</f>
        <v>#REF!</v>
      </c>
      <c r="D48" s="3">
        <f>SUM(D32*100/D42)</f>
        <v>4.727106721895347</v>
      </c>
      <c r="E48" s="21"/>
      <c r="F48" s="3" t="e">
        <f>SUM(F32*100/#REF!)</f>
        <v>#REF!</v>
      </c>
      <c r="G48" s="3"/>
      <c r="H48" s="3">
        <f>SUM(H32*100/H42)</f>
        <v>4.935838102296175</v>
      </c>
      <c r="I48" s="21"/>
      <c r="J48" s="3" t="e">
        <f>SUM(J32*100/#REF!)</f>
        <v>#REF!</v>
      </c>
      <c r="K48" s="3">
        <f>SUM(K32*100/K42)</f>
        <v>5.581133096939194</v>
      </c>
      <c r="L48" s="3">
        <f>SUM(L32*100/L42)</f>
        <v>5.55762791887869</v>
      </c>
      <c r="M48" s="3">
        <f>SUM(M32*100/M42)</f>
        <v>5.425815935566123</v>
      </c>
    </row>
    <row r="49" spans="1:13" ht="12.75">
      <c r="A49" s="20"/>
      <c r="B49" s="20"/>
      <c r="C49" s="20"/>
      <c r="D49" s="20"/>
      <c r="E49" s="22"/>
      <c r="F49" s="20"/>
      <c r="G49" s="20"/>
      <c r="H49" s="20"/>
      <c r="I49" s="22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2"/>
      <c r="F50" s="20"/>
      <c r="G50" s="20"/>
      <c r="H50" s="20"/>
      <c r="I50" s="22"/>
      <c r="J50" s="20"/>
      <c r="K50" s="20"/>
      <c r="L50" s="20"/>
      <c r="M50" s="20"/>
    </row>
    <row r="51" spans="5:9" ht="12.75">
      <c r="E51" s="18"/>
      <c r="I51" s="18"/>
    </row>
    <row r="52" spans="5:9" ht="12.75">
      <c r="E52" s="18"/>
      <c r="H52" s="19"/>
      <c r="I52" s="18"/>
    </row>
    <row r="53" spans="5:9" ht="12.75">
      <c r="E53" s="18"/>
      <c r="I53" s="18"/>
    </row>
    <row r="54" spans="5:9" ht="12.75">
      <c r="E54" s="18"/>
      <c r="I54" s="18"/>
    </row>
    <row r="55" ht="12.75">
      <c r="I55" s="18"/>
    </row>
    <row r="56" ht="12.75">
      <c r="I56" s="18"/>
    </row>
    <row r="57" ht="12.75">
      <c r="I57" s="18"/>
    </row>
    <row r="58" ht="12.75">
      <c r="I58" s="18"/>
    </row>
    <row r="59" ht="12.75">
      <c r="I59" s="18"/>
    </row>
    <row r="60" ht="12.75">
      <c r="I60" s="18"/>
    </row>
    <row r="61" ht="12.75">
      <c r="I61" s="18"/>
    </row>
    <row r="62" ht="12.75">
      <c r="I62" s="18"/>
    </row>
    <row r="63" ht="12.75">
      <c r="I63" s="18"/>
    </row>
    <row r="64" ht="12.75">
      <c r="I64" s="18"/>
    </row>
    <row r="65" ht="12.75">
      <c r="I65" s="18"/>
    </row>
    <row r="66" ht="12.75">
      <c r="I66" s="18"/>
    </row>
    <row r="67" ht="12.75">
      <c r="I67" s="18"/>
    </row>
    <row r="68" ht="12.75">
      <c r="I68" s="18"/>
    </row>
    <row r="69" ht="12.75">
      <c r="I69" s="18"/>
    </row>
    <row r="70" ht="12.75">
      <c r="I70" s="18"/>
    </row>
    <row r="71" ht="12.75">
      <c r="I71" s="18"/>
    </row>
    <row r="72" ht="12.75">
      <c r="I72" s="18"/>
    </row>
    <row r="73" ht="12.75">
      <c r="I73" s="18"/>
    </row>
    <row r="74" ht="12.75">
      <c r="I74" s="18"/>
    </row>
    <row r="75" ht="12.75">
      <c r="I75" s="18"/>
    </row>
    <row r="76" ht="12.75">
      <c r="I76" s="18"/>
    </row>
    <row r="77" ht="12.75">
      <c r="I77" s="18"/>
    </row>
    <row r="78" ht="12.75">
      <c r="I78" s="18"/>
    </row>
    <row r="79" ht="12.75">
      <c r="I79" s="18"/>
    </row>
    <row r="80" ht="12.75">
      <c r="I80" s="18"/>
    </row>
    <row r="81" ht="12.75">
      <c r="I81" s="18"/>
    </row>
    <row r="82" ht="12.75">
      <c r="I82" s="18"/>
    </row>
    <row r="83" ht="12.75">
      <c r="I83" s="18"/>
    </row>
    <row r="84" ht="12.75">
      <c r="I84" s="18"/>
    </row>
    <row r="85" ht="12.75">
      <c r="I85" s="18"/>
    </row>
    <row r="86" ht="12.75">
      <c r="I86" s="18"/>
    </row>
    <row r="87" ht="12.75">
      <c r="I87" s="18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ht="12.75">
      <c r="I92" s="18"/>
    </row>
    <row r="93" ht="12.75">
      <c r="I93" s="18"/>
    </row>
    <row r="94" ht="12.75">
      <c r="I94" s="18"/>
    </row>
    <row r="95" ht="12.75">
      <c r="I95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ht="12.75">
      <c r="I101" s="18"/>
    </row>
    <row r="102" ht="12.75">
      <c r="I102" s="18"/>
    </row>
    <row r="103" ht="12.75">
      <c r="I103" s="18"/>
    </row>
    <row r="104" ht="12.75">
      <c r="I104" s="18"/>
    </row>
    <row r="105" ht="12.75">
      <c r="I105" s="18"/>
    </row>
    <row r="106" ht="12.75">
      <c r="I106" s="18"/>
    </row>
    <row r="107" ht="12.75">
      <c r="I107" s="18"/>
    </row>
    <row r="108" ht="12.75">
      <c r="I108" s="18"/>
    </row>
    <row r="109" ht="12.75">
      <c r="I109" s="18"/>
    </row>
    <row r="110" ht="12.75">
      <c r="I110" s="18"/>
    </row>
    <row r="111" ht="12.75">
      <c r="I111" s="18"/>
    </row>
    <row r="112" ht="12.75">
      <c r="I112" s="18"/>
    </row>
    <row r="113" ht="409.5">
      <c r="I113" s="18"/>
    </row>
    <row r="114" ht="409.5">
      <c r="I114" s="18"/>
    </row>
    <row r="115" ht="12.75">
      <c r="I115" s="18"/>
    </row>
    <row r="116" ht="12.75">
      <c r="I116" s="18"/>
    </row>
    <row r="117" ht="12.75">
      <c r="I117" s="18"/>
    </row>
    <row r="118" ht="12.75">
      <c r="I118" s="18"/>
    </row>
    <row r="119" ht="12.75">
      <c r="I119" s="18"/>
    </row>
    <row r="120" ht="12.75">
      <c r="I120" s="18"/>
    </row>
    <row r="121" ht="12.75">
      <c r="I121" s="18"/>
    </row>
    <row r="122" ht="12.75">
      <c r="I122" s="18"/>
    </row>
    <row r="123" ht="12.75">
      <c r="I123" s="18"/>
    </row>
    <row r="124" ht="12.75">
      <c r="I124" s="18"/>
    </row>
    <row r="125" ht="12.75">
      <c r="I125" s="18"/>
    </row>
    <row r="126" ht="12.75">
      <c r="I126" s="18"/>
    </row>
    <row r="127" ht="12.75">
      <c r="I127" s="18"/>
    </row>
    <row r="128" ht="12.75">
      <c r="I128" s="18"/>
    </row>
    <row r="129" ht="12.75">
      <c r="I129" s="18"/>
    </row>
    <row r="130" ht="12.75">
      <c r="I130" s="18"/>
    </row>
    <row r="131" ht="12.75">
      <c r="I131" s="18"/>
    </row>
    <row r="132" ht="12.75">
      <c r="I132" s="18"/>
    </row>
    <row r="133" ht="12.75">
      <c r="I133" s="18"/>
    </row>
    <row r="134" ht="12.75">
      <c r="I134" s="18"/>
    </row>
    <row r="135" ht="12.75">
      <c r="I135" s="18"/>
    </row>
    <row r="136" ht="12.75">
      <c r="I136" s="18"/>
    </row>
    <row r="137" ht="12.75">
      <c r="I137" s="18"/>
    </row>
    <row r="138" ht="12.75">
      <c r="I138" s="18"/>
    </row>
    <row r="139" ht="12.75">
      <c r="I139" s="18"/>
    </row>
    <row r="140" ht="12.75">
      <c r="I140" s="18"/>
    </row>
    <row r="141" ht="12.75">
      <c r="I141" s="18"/>
    </row>
    <row r="142" ht="12.75">
      <c r="I142" s="18"/>
    </row>
    <row r="143" ht="12.75">
      <c r="I143" s="18"/>
    </row>
    <row r="144" ht="12.75">
      <c r="I144" s="18"/>
    </row>
    <row r="145" ht="12.75">
      <c r="I145" s="18"/>
    </row>
    <row r="146" ht="12.75">
      <c r="I146" s="18"/>
    </row>
    <row r="147" ht="12.75">
      <c r="I147" s="18"/>
    </row>
    <row r="148" ht="12.75">
      <c r="I148" s="18"/>
    </row>
    <row r="149" ht="12.75">
      <c r="I149" s="18"/>
    </row>
    <row r="150" ht="12.75">
      <c r="I150" s="18"/>
    </row>
    <row r="151" ht="12.75">
      <c r="I151" s="18"/>
    </row>
    <row r="152" ht="12.75">
      <c r="I152" s="18"/>
    </row>
    <row r="153" ht="12.75">
      <c r="I153" s="18"/>
    </row>
    <row r="154" ht="12.75">
      <c r="I154" s="18"/>
    </row>
    <row r="155" ht="12.75">
      <c r="I155" s="18"/>
    </row>
    <row r="156" ht="12.75">
      <c r="I156" s="18"/>
    </row>
    <row r="157" ht="12.75">
      <c r="I157" s="18"/>
    </row>
    <row r="158" ht="12.75">
      <c r="I158" s="18"/>
    </row>
    <row r="159" ht="12.75">
      <c r="I159" s="18"/>
    </row>
    <row r="160" ht="12.75">
      <c r="I160" s="18"/>
    </row>
    <row r="161" ht="12.75">
      <c r="I161" s="18"/>
    </row>
    <row r="162" ht="12.75">
      <c r="I162" s="18"/>
    </row>
    <row r="163" ht="12.75">
      <c r="I163" s="18"/>
    </row>
    <row r="164" ht="12.75">
      <c r="I164" s="18"/>
    </row>
    <row r="165" ht="12.75">
      <c r="I165" s="18"/>
    </row>
    <row r="166" ht="12.75">
      <c r="I166" s="18"/>
    </row>
    <row r="167" ht="12.75">
      <c r="I167" s="18"/>
    </row>
    <row r="168" ht="12.75">
      <c r="I168" s="18"/>
    </row>
    <row r="169" ht="12.75">
      <c r="I169" s="18"/>
    </row>
    <row r="170" ht="12.75">
      <c r="I170" s="18"/>
    </row>
    <row r="171" ht="12.75">
      <c r="I171" s="18"/>
    </row>
    <row r="172" ht="12.75">
      <c r="I172" s="18"/>
    </row>
    <row r="173" ht="12.75">
      <c r="I173" s="18"/>
    </row>
    <row r="174" ht="12.75">
      <c r="I174" s="18"/>
    </row>
    <row r="175" ht="12.75">
      <c r="I175" s="18"/>
    </row>
    <row r="176" ht="12.75">
      <c r="I176" s="18"/>
    </row>
    <row r="177" ht="12.75">
      <c r="I177" s="18"/>
    </row>
    <row r="178" ht="12.75">
      <c r="I178" s="18"/>
    </row>
    <row r="179" ht="12.75">
      <c r="I179" s="18"/>
    </row>
    <row r="180" ht="12.75">
      <c r="I180" s="18"/>
    </row>
    <row r="181" ht="12.75">
      <c r="I181" s="18"/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  <row r="217" ht="12.75">
      <c r="I217" s="18"/>
    </row>
    <row r="218" ht="12.75">
      <c r="I218" s="18"/>
    </row>
    <row r="219" ht="12.75">
      <c r="I219" s="18"/>
    </row>
    <row r="220" ht="12.75">
      <c r="I220" s="18"/>
    </row>
    <row r="221" ht="12.75">
      <c r="I221" s="18"/>
    </row>
    <row r="222" ht="12.75">
      <c r="I222" s="18"/>
    </row>
    <row r="223" ht="12.75">
      <c r="I223" s="18"/>
    </row>
    <row r="224" ht="12.75">
      <c r="I224" s="18"/>
    </row>
    <row r="225" ht="12.75">
      <c r="I225" s="18"/>
    </row>
    <row r="226" ht="12.75">
      <c r="I226" s="18"/>
    </row>
    <row r="227" ht="12.75">
      <c r="I227" s="18"/>
    </row>
    <row r="228" ht="12.75">
      <c r="I228" s="18"/>
    </row>
    <row r="229" ht="12.75">
      <c r="I229" s="18"/>
    </row>
    <row r="230" ht="12.75">
      <c r="I230" s="18"/>
    </row>
    <row r="231" ht="12.75">
      <c r="I231" s="18"/>
    </row>
    <row r="232" ht="12.75">
      <c r="I232" s="18"/>
    </row>
    <row r="233" ht="12.75">
      <c r="I233" s="18"/>
    </row>
    <row r="234" ht="12.75">
      <c r="I234" s="18"/>
    </row>
    <row r="235" ht="12.75">
      <c r="I235" s="18"/>
    </row>
    <row r="236" ht="12.75">
      <c r="I236" s="18"/>
    </row>
    <row r="237" ht="12.75">
      <c r="I237" s="18"/>
    </row>
    <row r="238" ht="12.75">
      <c r="I238" s="18"/>
    </row>
    <row r="239" ht="12.75">
      <c r="I239" s="18"/>
    </row>
    <row r="240" ht="12.75">
      <c r="I240" s="18"/>
    </row>
    <row r="241" ht="12.75">
      <c r="I241" s="18"/>
    </row>
    <row r="242" ht="12.75">
      <c r="I242" s="18"/>
    </row>
    <row r="243" ht="12.75">
      <c r="I243" s="18"/>
    </row>
    <row r="244" ht="12.75">
      <c r="I244" s="18"/>
    </row>
    <row r="245" ht="12.75">
      <c r="I245" s="18"/>
    </row>
    <row r="246" ht="12.75">
      <c r="I246" s="18"/>
    </row>
    <row r="247" ht="12.75">
      <c r="I247" s="18"/>
    </row>
    <row r="248" ht="12.75">
      <c r="I248" s="18"/>
    </row>
    <row r="249" ht="12.75">
      <c r="I249" s="18"/>
    </row>
    <row r="250" ht="12.75">
      <c r="I250" s="18"/>
    </row>
    <row r="251" ht="12.75">
      <c r="I251" s="18"/>
    </row>
    <row r="252" ht="12.75">
      <c r="I252" s="18"/>
    </row>
    <row r="253" ht="12.75">
      <c r="I253" s="18"/>
    </row>
    <row r="254" ht="12.75">
      <c r="I254" s="18"/>
    </row>
    <row r="255" ht="12.75">
      <c r="I255" s="18"/>
    </row>
    <row r="256" ht="12.75">
      <c r="I256" s="18"/>
    </row>
    <row r="257" ht="12.75">
      <c r="I257" s="18"/>
    </row>
    <row r="258" ht="12.75">
      <c r="I258" s="18"/>
    </row>
    <row r="259" ht="12.75">
      <c r="I259" s="18"/>
    </row>
    <row r="260" ht="12.75">
      <c r="I260" s="18"/>
    </row>
    <row r="261" ht="12.75">
      <c r="I261" s="18"/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ht="12.75">
      <c r="I281" s="18"/>
    </row>
    <row r="282" ht="12.75">
      <c r="I282" s="18"/>
    </row>
    <row r="283" ht="12.75">
      <c r="I283" s="18"/>
    </row>
    <row r="284" ht="12.75">
      <c r="I284" s="18"/>
    </row>
    <row r="285" ht="12.75">
      <c r="I285" s="18"/>
    </row>
    <row r="286" ht="12.75">
      <c r="I286" s="18"/>
    </row>
    <row r="287" ht="12.75">
      <c r="I287" s="18"/>
    </row>
    <row r="288" ht="12.75">
      <c r="I288" s="18"/>
    </row>
    <row r="289" ht="12.75">
      <c r="I289" s="18"/>
    </row>
    <row r="290" ht="12.75">
      <c r="I290" s="18"/>
    </row>
    <row r="291" ht="12.75">
      <c r="I291" s="18"/>
    </row>
    <row r="292" ht="12.75">
      <c r="I292" s="18"/>
    </row>
    <row r="293" ht="12.75">
      <c r="I293" s="18"/>
    </row>
    <row r="294" ht="12.75">
      <c r="I294" s="18"/>
    </row>
    <row r="295" ht="12.75">
      <c r="I295" s="18"/>
    </row>
    <row r="296" ht="12.75">
      <c r="I296" s="18"/>
    </row>
    <row r="297" ht="12.75">
      <c r="I297" s="18"/>
    </row>
    <row r="298" ht="12.75">
      <c r="I298" s="18"/>
    </row>
    <row r="299" ht="12.75">
      <c r="I299" s="18"/>
    </row>
    <row r="300" ht="12.75">
      <c r="I300" s="18"/>
    </row>
    <row r="301" ht="12.75">
      <c r="I301" s="18"/>
    </row>
    <row r="302" ht="12.75">
      <c r="I302" s="18"/>
    </row>
    <row r="303" ht="12.75">
      <c r="I303" s="18"/>
    </row>
    <row r="304" ht="12.75">
      <c r="I304" s="18"/>
    </row>
    <row r="305" ht="12.75">
      <c r="I305" s="18"/>
    </row>
    <row r="306" ht="12.75">
      <c r="I306" s="18"/>
    </row>
    <row r="307" ht="12.75">
      <c r="I307" s="18"/>
    </row>
    <row r="308" ht="12.75">
      <c r="I308" s="18"/>
    </row>
    <row r="309" ht="12.75">
      <c r="I309" s="18"/>
    </row>
    <row r="310" ht="12.75">
      <c r="I310" s="18"/>
    </row>
    <row r="311" ht="12.75">
      <c r="I311" s="18"/>
    </row>
    <row r="312" ht="12.75">
      <c r="I312" s="18"/>
    </row>
    <row r="313" ht="12.75">
      <c r="I313" s="18"/>
    </row>
    <row r="314" ht="12.75">
      <c r="I314" s="18"/>
    </row>
    <row r="315" ht="12.75">
      <c r="I315" s="18"/>
    </row>
    <row r="316" ht="12.75">
      <c r="I316" s="18"/>
    </row>
    <row r="317" ht="12.75">
      <c r="I317" s="18"/>
    </row>
    <row r="318" ht="12.75">
      <c r="I318" s="18"/>
    </row>
    <row r="319" ht="12.75">
      <c r="I319" s="18"/>
    </row>
    <row r="320" ht="12.75">
      <c r="I320" s="18"/>
    </row>
    <row r="321" ht="12.75">
      <c r="I321" s="18"/>
    </row>
    <row r="322" ht="12.75">
      <c r="I322" s="18"/>
    </row>
    <row r="323" ht="12.75">
      <c r="I323" s="18"/>
    </row>
    <row r="324" ht="12.75">
      <c r="I324" s="18"/>
    </row>
    <row r="325" ht="12.75">
      <c r="I325" s="18"/>
    </row>
    <row r="326" ht="12.75">
      <c r="I326" s="18"/>
    </row>
    <row r="327" ht="12.75">
      <c r="I327" s="18"/>
    </row>
    <row r="328" ht="12.75">
      <c r="I328" s="18"/>
    </row>
    <row r="329" ht="12.75">
      <c r="I329" s="18"/>
    </row>
    <row r="330" ht="12.75">
      <c r="I330" s="18"/>
    </row>
    <row r="331" ht="12.75">
      <c r="I331" s="18"/>
    </row>
    <row r="332" ht="12.75">
      <c r="I332" s="18"/>
    </row>
    <row r="333" ht="12.75">
      <c r="I333" s="18"/>
    </row>
    <row r="334" ht="12.75">
      <c r="I334" s="18"/>
    </row>
    <row r="335" ht="12.75">
      <c r="I335" s="18"/>
    </row>
    <row r="336" ht="12.75">
      <c r="I336" s="18"/>
    </row>
    <row r="337" ht="12.75">
      <c r="I337" s="18"/>
    </row>
    <row r="338" ht="12.75">
      <c r="I338" s="18"/>
    </row>
    <row r="339" ht="12.75">
      <c r="I339" s="18"/>
    </row>
    <row r="340" ht="12.75">
      <c r="I340" s="18"/>
    </row>
    <row r="341" ht="12.75">
      <c r="I341" s="18"/>
    </row>
    <row r="342" ht="12.75">
      <c r="I342" s="18"/>
    </row>
    <row r="343" ht="12.75">
      <c r="I343" s="18"/>
    </row>
    <row r="344" ht="12.75">
      <c r="I344" s="18"/>
    </row>
    <row r="345" ht="12.75">
      <c r="I345" s="18"/>
    </row>
    <row r="346" ht="12.75">
      <c r="I346" s="18"/>
    </row>
    <row r="347" ht="12.75">
      <c r="I347" s="18"/>
    </row>
    <row r="348" ht="12.75">
      <c r="I348" s="18"/>
    </row>
    <row r="349" ht="12.75">
      <c r="I349" s="18"/>
    </row>
    <row r="350" ht="12.75">
      <c r="I350" s="18"/>
    </row>
    <row r="351" ht="12.75">
      <c r="I351" s="18"/>
    </row>
    <row r="352" ht="12.75">
      <c r="I352" s="18"/>
    </row>
    <row r="353" ht="12.75">
      <c r="I353" s="18"/>
    </row>
    <row r="354" ht="12.75">
      <c r="I354" s="18"/>
    </row>
    <row r="355" ht="12.75">
      <c r="I355" s="18"/>
    </row>
    <row r="356" ht="12.75">
      <c r="I356" s="18"/>
    </row>
    <row r="357" ht="12.75">
      <c r="I357" s="18"/>
    </row>
    <row r="358" ht="12.75">
      <c r="I358" s="18"/>
    </row>
    <row r="359" ht="12.75">
      <c r="I359" s="18"/>
    </row>
    <row r="360" ht="12.75">
      <c r="I360" s="18"/>
    </row>
    <row r="361" ht="12.75">
      <c r="I361" s="18"/>
    </row>
    <row r="362" ht="12.75">
      <c r="I362" s="18"/>
    </row>
    <row r="363" ht="12.75">
      <c r="I363" s="18"/>
    </row>
    <row r="364" ht="12.75">
      <c r="I364" s="18"/>
    </row>
    <row r="365" ht="12.75">
      <c r="I365" s="18"/>
    </row>
    <row r="366" ht="12.75">
      <c r="I366" s="18"/>
    </row>
    <row r="367" ht="12.75">
      <c r="I367" s="18"/>
    </row>
    <row r="368" ht="12.75">
      <c r="I368" s="18"/>
    </row>
    <row r="369" ht="12.75">
      <c r="I369" s="18"/>
    </row>
    <row r="370" ht="12.75">
      <c r="I370" s="18"/>
    </row>
    <row r="371" ht="12.75">
      <c r="I371" s="18"/>
    </row>
    <row r="372" ht="12.75">
      <c r="I372" s="18"/>
    </row>
    <row r="373" ht="12.75">
      <c r="I373" s="18"/>
    </row>
    <row r="374" ht="12.75">
      <c r="I374" s="18"/>
    </row>
    <row r="375" ht="12.75">
      <c r="I375" s="18"/>
    </row>
    <row r="376" ht="12.75">
      <c r="I376" s="18"/>
    </row>
    <row r="377" ht="12.75">
      <c r="I377" s="18"/>
    </row>
    <row r="378" ht="12.75">
      <c r="I378" s="18"/>
    </row>
    <row r="379" ht="12.75">
      <c r="I379" s="18"/>
    </row>
    <row r="380" ht="12.75">
      <c r="I380" s="18"/>
    </row>
    <row r="381" ht="12.75">
      <c r="I381" s="18"/>
    </row>
    <row r="382" ht="12.75">
      <c r="I382" s="18"/>
    </row>
    <row r="383" ht="12.75">
      <c r="I383" s="18"/>
    </row>
    <row r="384" ht="12.75">
      <c r="I384" s="18"/>
    </row>
    <row r="385" ht="12.75">
      <c r="I385" s="18"/>
    </row>
    <row r="386" ht="12.75">
      <c r="I386" s="18"/>
    </row>
    <row r="387" ht="12.75">
      <c r="I387" s="18"/>
    </row>
    <row r="388" ht="12.75">
      <c r="I388" s="18"/>
    </row>
    <row r="389" ht="12.75">
      <c r="I389" s="18"/>
    </row>
    <row r="390" ht="12.75">
      <c r="I390" s="18"/>
    </row>
    <row r="391" ht="12.75">
      <c r="I391" s="18"/>
    </row>
    <row r="392" ht="12.75">
      <c r="I392" s="18"/>
    </row>
    <row r="393" ht="12.75">
      <c r="I393" s="18"/>
    </row>
    <row r="394" ht="12.75">
      <c r="I394" s="18"/>
    </row>
    <row r="395" ht="12.75">
      <c r="I395" s="18"/>
    </row>
    <row r="396" ht="12.75">
      <c r="I396" s="18"/>
    </row>
    <row r="397" ht="12.75">
      <c r="I397" s="18"/>
    </row>
    <row r="398" ht="12.75">
      <c r="I398" s="18"/>
    </row>
    <row r="399" ht="12.75">
      <c r="I399" s="18"/>
    </row>
    <row r="400" ht="12.75">
      <c r="I400" s="18"/>
    </row>
    <row r="401" ht="12.75">
      <c r="I401" s="18"/>
    </row>
    <row r="402" ht="12.75">
      <c r="I402" s="18"/>
    </row>
    <row r="403" ht="12.75">
      <c r="I403" s="18"/>
    </row>
    <row r="404" ht="12.75">
      <c r="I404" s="18"/>
    </row>
    <row r="405" ht="12.75">
      <c r="I405" s="18"/>
    </row>
    <row r="406" ht="12.75">
      <c r="I406" s="18"/>
    </row>
    <row r="407" ht="12.75">
      <c r="I407" s="18"/>
    </row>
    <row r="408" ht="12.75">
      <c r="I408" s="18"/>
    </row>
    <row r="409" ht="12.75">
      <c r="I409" s="18"/>
    </row>
    <row r="410" ht="12.75">
      <c r="I410" s="18"/>
    </row>
    <row r="411" ht="12.75">
      <c r="I411" s="18"/>
    </row>
    <row r="412" ht="12.75">
      <c r="I412" s="18"/>
    </row>
    <row r="413" ht="12.75">
      <c r="I413" s="18"/>
    </row>
    <row r="414" ht="12.75">
      <c r="I414" s="18"/>
    </row>
    <row r="415" ht="12.75">
      <c r="I415" s="18"/>
    </row>
    <row r="416" ht="12.75">
      <c r="I416" s="18"/>
    </row>
    <row r="417" ht="12.75">
      <c r="I417" s="18"/>
    </row>
    <row r="418" ht="12.75">
      <c r="I418" s="18"/>
    </row>
    <row r="419" ht="12.75">
      <c r="I419" s="18"/>
    </row>
    <row r="420" ht="12.75">
      <c r="I420" s="18"/>
    </row>
    <row r="421" ht="12.75">
      <c r="I421" s="18"/>
    </row>
    <row r="422" ht="12.75">
      <c r="I422" s="18"/>
    </row>
    <row r="423" ht="12.75">
      <c r="I423" s="18"/>
    </row>
    <row r="424" ht="12.75">
      <c r="I424" s="18"/>
    </row>
    <row r="425" ht="12.75">
      <c r="I425" s="18"/>
    </row>
    <row r="426" ht="12.75">
      <c r="I426" s="18"/>
    </row>
    <row r="427" ht="12.75">
      <c r="I427" s="18"/>
    </row>
    <row r="428" ht="12.75">
      <c r="I428" s="18"/>
    </row>
    <row r="429" ht="12.75">
      <c r="I429" s="18"/>
    </row>
    <row r="430" ht="12.75">
      <c r="I430" s="18"/>
    </row>
    <row r="431" ht="12.75">
      <c r="I431" s="18"/>
    </row>
    <row r="432" ht="12.75">
      <c r="I432" s="18"/>
    </row>
    <row r="433" ht="12.75">
      <c r="I433" s="18"/>
    </row>
    <row r="434" ht="12.75">
      <c r="I434" s="18"/>
    </row>
    <row r="435" ht="12.75">
      <c r="I435" s="18"/>
    </row>
    <row r="436" ht="12.75">
      <c r="I436" s="18"/>
    </row>
    <row r="437" ht="12.75">
      <c r="I437" s="18"/>
    </row>
    <row r="438" ht="12.75">
      <c r="I438" s="18"/>
    </row>
    <row r="439" ht="12.75">
      <c r="I439" s="18"/>
    </row>
    <row r="440" ht="12.75">
      <c r="I440" s="18"/>
    </row>
    <row r="441" ht="12.75">
      <c r="I441" s="18"/>
    </row>
    <row r="442" ht="12.75">
      <c r="I442" s="18"/>
    </row>
    <row r="443" ht="12.75">
      <c r="I443" s="18"/>
    </row>
    <row r="444" ht="12.75">
      <c r="I444" s="18"/>
    </row>
    <row r="445" ht="12.75">
      <c r="I445" s="18"/>
    </row>
    <row r="446" ht="12.75">
      <c r="I446" s="18"/>
    </row>
    <row r="447" ht="12.75">
      <c r="I447" s="18"/>
    </row>
    <row r="448" ht="12.75">
      <c r="I448" s="18"/>
    </row>
    <row r="449" ht="12.75">
      <c r="I449" s="18"/>
    </row>
    <row r="450" ht="12.75">
      <c r="I450" s="18"/>
    </row>
    <row r="451" ht="12.75">
      <c r="I451" s="18"/>
    </row>
    <row r="452" ht="12.75">
      <c r="I452" s="18"/>
    </row>
    <row r="453" ht="12.75">
      <c r="I453" s="18"/>
    </row>
    <row r="454" ht="12.75">
      <c r="I454" s="18"/>
    </row>
    <row r="455" ht="12.75">
      <c r="I455" s="18"/>
    </row>
    <row r="456" ht="12.75">
      <c r="I456" s="18"/>
    </row>
    <row r="457" ht="12.75">
      <c r="I457" s="18"/>
    </row>
    <row r="458" ht="12.75">
      <c r="I458" s="18"/>
    </row>
    <row r="459" ht="12.75">
      <c r="I459" s="18"/>
    </row>
    <row r="460" ht="12.75">
      <c r="I460" s="18"/>
    </row>
    <row r="461" ht="12.75">
      <c r="I461" s="18"/>
    </row>
    <row r="462" ht="12.75">
      <c r="I462" s="18"/>
    </row>
    <row r="463" ht="12.75">
      <c r="I463" s="18"/>
    </row>
    <row r="464" ht="12.75">
      <c r="I464" s="18"/>
    </row>
    <row r="465" ht="12.75">
      <c r="I465" s="18"/>
    </row>
    <row r="466" ht="12.75"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  <row r="586" ht="12.75">
      <c r="I586" s="18"/>
    </row>
    <row r="587" ht="12.75">
      <c r="I587" s="18"/>
    </row>
    <row r="588" ht="12.75">
      <c r="I588" s="18"/>
    </row>
    <row r="589" ht="12.75">
      <c r="I589" s="18"/>
    </row>
    <row r="590" ht="12.75">
      <c r="I590" s="18"/>
    </row>
    <row r="591" ht="12.75">
      <c r="I591" s="18"/>
    </row>
    <row r="592" ht="12.75">
      <c r="I592" s="18"/>
    </row>
    <row r="593" ht="12.75">
      <c r="I593" s="18"/>
    </row>
    <row r="594" ht="12.75">
      <c r="I594" s="18"/>
    </row>
    <row r="595" ht="12.75">
      <c r="I595" s="18"/>
    </row>
    <row r="596" ht="12.75">
      <c r="I596" s="18"/>
    </row>
    <row r="597" ht="12.75">
      <c r="I597" s="18"/>
    </row>
    <row r="598" ht="12.75">
      <c r="I598" s="18"/>
    </row>
    <row r="599" ht="12.75">
      <c r="I599" s="18"/>
    </row>
    <row r="600" ht="12.75">
      <c r="I600" s="18"/>
    </row>
  </sheetData>
  <sheetProtection/>
  <mergeCells count="12">
    <mergeCell ref="A32:A33"/>
    <mergeCell ref="A1:K1"/>
    <mergeCell ref="A2:M2"/>
    <mergeCell ref="A3:A5"/>
    <mergeCell ref="B3:B5"/>
    <mergeCell ref="C3:E4"/>
    <mergeCell ref="F3:I4"/>
    <mergeCell ref="J3:M3"/>
    <mergeCell ref="J4:K4"/>
    <mergeCell ref="L4:M4"/>
    <mergeCell ref="A7:A8"/>
    <mergeCell ref="A10:A11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scale="65" r:id="rId1"/>
  <colBreaks count="1" manualBreakCount="1">
    <brk id="1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3" sqref="D33"/>
    </sheetView>
  </sheetViews>
  <sheetFormatPr defaultColWidth="9.00390625" defaultRowHeight="12.75"/>
  <sheetData>
    <row r="1" spans="1:5" ht="12.75">
      <c r="A1" s="23" t="s">
        <v>80</v>
      </c>
      <c r="B1" s="23" t="s">
        <v>81</v>
      </c>
      <c r="C1" s="23" t="s">
        <v>82</v>
      </c>
      <c r="D1" s="23" t="s">
        <v>83</v>
      </c>
      <c r="E1" s="23" t="s">
        <v>84</v>
      </c>
    </row>
    <row r="2" spans="1:5" ht="12.75">
      <c r="A2" s="23">
        <v>281114</v>
      </c>
      <c r="B2" s="23">
        <v>270082</v>
      </c>
      <c r="C2" s="23">
        <v>0</v>
      </c>
      <c r="D2" s="23">
        <v>226705</v>
      </c>
      <c r="E2" s="23">
        <v>1</v>
      </c>
    </row>
    <row r="3" spans="1:5" ht="12.75">
      <c r="A3" s="23">
        <v>15608</v>
      </c>
      <c r="B3" s="23">
        <v>14798</v>
      </c>
      <c r="C3" s="23"/>
      <c r="D3" s="23">
        <v>12607</v>
      </c>
      <c r="E3" s="23">
        <v>2</v>
      </c>
    </row>
    <row r="4" spans="1:5" ht="12.75">
      <c r="A4" s="23">
        <v>943419</v>
      </c>
      <c r="B4" s="23">
        <v>779922</v>
      </c>
      <c r="C4" s="23">
        <v>670080</v>
      </c>
      <c r="D4" s="23">
        <v>511818</v>
      </c>
      <c r="E4" s="23">
        <v>3</v>
      </c>
    </row>
    <row r="5" spans="1:5" ht="12.75">
      <c r="A5" s="23">
        <v>799538</v>
      </c>
      <c r="B5" s="23">
        <v>670080</v>
      </c>
      <c r="C5" s="23">
        <v>560394</v>
      </c>
      <c r="D5" s="23">
        <v>511818</v>
      </c>
      <c r="E5" s="23">
        <v>4</v>
      </c>
    </row>
    <row r="6" spans="1:5" ht="12.75">
      <c r="A6" s="23">
        <v>44111</v>
      </c>
      <c r="B6" s="23">
        <v>35256</v>
      </c>
      <c r="C6" s="23">
        <v>27703</v>
      </c>
      <c r="D6" s="23">
        <v>23668</v>
      </c>
      <c r="E6" s="23">
        <v>5</v>
      </c>
    </row>
    <row r="7" spans="1:5" ht="12.75">
      <c r="A7" s="23">
        <v>458</v>
      </c>
      <c r="B7" s="23">
        <v>293</v>
      </c>
      <c r="C7" s="23">
        <v>161</v>
      </c>
      <c r="D7" s="23">
        <v>103</v>
      </c>
      <c r="E7" s="23">
        <v>6</v>
      </c>
    </row>
    <row r="8" spans="1:5" ht="12.75">
      <c r="A8" s="23">
        <v>309404</v>
      </c>
      <c r="B8" s="23">
        <v>250717</v>
      </c>
      <c r="C8" s="23">
        <v>212187</v>
      </c>
      <c r="D8" s="23">
        <v>192288</v>
      </c>
      <c r="E8" s="23">
        <v>7</v>
      </c>
    </row>
    <row r="9" spans="1:5" ht="12.75">
      <c r="A9" s="23">
        <v>31188</v>
      </c>
      <c r="B9" s="23">
        <v>24362</v>
      </c>
      <c r="C9" s="23">
        <v>19337</v>
      </c>
      <c r="D9" s="23">
        <v>15706</v>
      </c>
      <c r="E9" s="23">
        <v>8</v>
      </c>
    </row>
    <row r="10" spans="1:5" ht="12.75">
      <c r="A10" s="23">
        <v>1099</v>
      </c>
      <c r="B10" s="23">
        <v>1023</v>
      </c>
      <c r="C10" s="23">
        <v>863</v>
      </c>
      <c r="D10" s="23">
        <v>815</v>
      </c>
      <c r="E10" s="23">
        <v>9</v>
      </c>
    </row>
    <row r="11" spans="1:5" ht="12.75">
      <c r="A11" s="23">
        <v>523</v>
      </c>
      <c r="B11" s="23">
        <v>383</v>
      </c>
      <c r="C11" s="23">
        <v>286</v>
      </c>
      <c r="D11" s="23">
        <v>148</v>
      </c>
      <c r="E11" s="23">
        <v>10</v>
      </c>
    </row>
    <row r="12" spans="1:5" ht="12.75">
      <c r="A12" s="23">
        <v>205</v>
      </c>
      <c r="B12" s="23">
        <v>148</v>
      </c>
      <c r="C12" s="23">
        <v>106</v>
      </c>
      <c r="D12" s="23">
        <v>66</v>
      </c>
      <c r="E12" s="23">
        <v>11</v>
      </c>
    </row>
    <row r="13" spans="1:5" ht="12.75">
      <c r="A13" s="23">
        <v>64714</v>
      </c>
      <c r="B13" s="23">
        <v>57131</v>
      </c>
      <c r="C13" s="23">
        <v>51810</v>
      </c>
      <c r="D13" s="23">
        <v>48715</v>
      </c>
      <c r="E13" s="23">
        <v>12</v>
      </c>
    </row>
    <row r="14" spans="1:5" ht="12.75">
      <c r="A14" s="23">
        <v>2304</v>
      </c>
      <c r="B14" s="23">
        <v>1632</v>
      </c>
      <c r="C14" s="23">
        <v>1045</v>
      </c>
      <c r="D14" s="23">
        <v>419</v>
      </c>
      <c r="E14" s="23">
        <v>13</v>
      </c>
    </row>
    <row r="15" spans="1:5" ht="12.75">
      <c r="A15" s="23">
        <v>318</v>
      </c>
      <c r="B15" s="23">
        <v>209</v>
      </c>
      <c r="C15" s="23">
        <v>132</v>
      </c>
      <c r="D15" s="23">
        <v>60</v>
      </c>
      <c r="E15" s="23">
        <v>14</v>
      </c>
    </row>
    <row r="16" spans="1:5" ht="12.75">
      <c r="A16" s="23">
        <v>42056</v>
      </c>
      <c r="B16" s="23">
        <v>33556</v>
      </c>
      <c r="C16" s="23">
        <v>26465</v>
      </c>
      <c r="D16" s="23">
        <v>22432</v>
      </c>
      <c r="E16" s="23">
        <v>15</v>
      </c>
    </row>
    <row r="17" spans="1:5" ht="12.75">
      <c r="A17" s="23">
        <v>16367</v>
      </c>
      <c r="B17" s="23">
        <v>12227</v>
      </c>
      <c r="C17" s="23">
        <v>9120</v>
      </c>
      <c r="D17" s="23">
        <v>7008</v>
      </c>
      <c r="E17" s="23">
        <v>16</v>
      </c>
    </row>
    <row r="18" spans="1:5" ht="12.75">
      <c r="A18" s="23">
        <v>243535</v>
      </c>
      <c r="B18" s="23">
        <v>217264</v>
      </c>
      <c r="C18" s="23">
        <v>186149</v>
      </c>
      <c r="D18" s="23">
        <v>180958</v>
      </c>
      <c r="E18" s="23">
        <v>17</v>
      </c>
    </row>
    <row r="19" spans="1:5" ht="12.75">
      <c r="A19" s="23">
        <v>28185</v>
      </c>
      <c r="B19" s="23">
        <v>24187</v>
      </c>
      <c r="C19" s="23">
        <v>16343</v>
      </c>
      <c r="D19" s="23">
        <v>13240</v>
      </c>
      <c r="E19" s="23">
        <v>18</v>
      </c>
    </row>
    <row r="20" spans="1:5" ht="12.75">
      <c r="A20" s="23">
        <v>7248</v>
      </c>
      <c r="B20" s="23">
        <v>5382</v>
      </c>
      <c r="C20" s="23">
        <v>3825</v>
      </c>
      <c r="D20" s="23">
        <v>2375</v>
      </c>
      <c r="E20" s="23">
        <v>19</v>
      </c>
    </row>
    <row r="21" spans="1:5" ht="12.75">
      <c r="A21" s="23">
        <v>5671</v>
      </c>
      <c r="B21" s="23">
        <v>4760</v>
      </c>
      <c r="C21" s="23">
        <v>3928</v>
      </c>
      <c r="D21" s="23">
        <v>3445</v>
      </c>
      <c r="E21" s="23">
        <v>20</v>
      </c>
    </row>
    <row r="22" spans="1:5" ht="12.75">
      <c r="A22" s="23">
        <v>4297</v>
      </c>
      <c r="B22" s="23">
        <v>3313</v>
      </c>
      <c r="C22" s="23">
        <v>2321</v>
      </c>
      <c r="D22" s="23">
        <v>1461</v>
      </c>
      <c r="E22" s="23">
        <v>21</v>
      </c>
    </row>
    <row r="23" spans="1:5" ht="12.75">
      <c r="A23" s="23">
        <v>21374</v>
      </c>
      <c r="B23" s="23">
        <v>18995</v>
      </c>
      <c r="C23" s="23">
        <v>17165</v>
      </c>
      <c r="D23" s="23">
        <v>8833</v>
      </c>
      <c r="E23" s="23">
        <v>22</v>
      </c>
    </row>
    <row r="24" spans="1:5" ht="12.75">
      <c r="A24" s="23">
        <v>10409</v>
      </c>
      <c r="B24" s="23">
        <v>9778</v>
      </c>
      <c r="C24" s="23">
        <v>8503</v>
      </c>
      <c r="D24" s="23">
        <v>5850</v>
      </c>
      <c r="E24" s="23">
        <v>23</v>
      </c>
    </row>
    <row r="25" spans="1:5" ht="12.75">
      <c r="A25" s="23">
        <v>70516</v>
      </c>
      <c r="B25" s="23">
        <v>64204</v>
      </c>
      <c r="C25" s="23">
        <v>49690</v>
      </c>
      <c r="D25" s="23">
        <v>48389</v>
      </c>
      <c r="E25" s="23">
        <v>24</v>
      </c>
    </row>
    <row r="26" spans="1:5" ht="12.75">
      <c r="A26" s="23">
        <v>60153</v>
      </c>
      <c r="B26" s="23">
        <v>55133</v>
      </c>
      <c r="C26" s="23">
        <v>49690</v>
      </c>
      <c r="D26" s="23">
        <v>48389</v>
      </c>
      <c r="E26" s="23">
        <v>25</v>
      </c>
    </row>
    <row r="27" spans="1:5" ht="12.75">
      <c r="A27" s="23">
        <v>3978</v>
      </c>
      <c r="B27" s="23">
        <v>3344</v>
      </c>
      <c r="C27" s="23">
        <v>3978</v>
      </c>
      <c r="D27" s="23">
        <v>617</v>
      </c>
      <c r="E27" s="23">
        <v>26</v>
      </c>
    </row>
    <row r="28" spans="1:5" ht="12.75">
      <c r="A28" s="23">
        <v>140803</v>
      </c>
      <c r="B28" s="23">
        <v>136548</v>
      </c>
      <c r="C28" s="23">
        <v>130082</v>
      </c>
      <c r="D28" s="23">
        <v>81992</v>
      </c>
      <c r="E28" s="23">
        <v>27</v>
      </c>
    </row>
    <row r="29" spans="1:5" ht="12.75">
      <c r="A29" s="23">
        <v>14613</v>
      </c>
      <c r="B29" s="23">
        <v>12866</v>
      </c>
      <c r="C29" s="23">
        <v>11454</v>
      </c>
      <c r="D29" s="23">
        <v>4693</v>
      </c>
      <c r="E29" s="23">
        <v>28</v>
      </c>
    </row>
    <row r="30" spans="1:5" ht="12.75">
      <c r="A30" s="23">
        <v>754</v>
      </c>
      <c r="B30" s="23">
        <v>664</v>
      </c>
      <c r="C30" s="23">
        <v>654</v>
      </c>
      <c r="D30" s="23">
        <v>382</v>
      </c>
      <c r="E30" s="23">
        <v>29</v>
      </c>
    </row>
    <row r="31" spans="1:5" ht="12.75">
      <c r="A31" s="23">
        <v>479</v>
      </c>
      <c r="B31" s="23">
        <v>405</v>
      </c>
      <c r="C31" s="23">
        <v>353</v>
      </c>
      <c r="D31" s="23">
        <v>132</v>
      </c>
      <c r="E31" s="23">
        <v>30</v>
      </c>
    </row>
    <row r="32" spans="1:5" ht="12.75">
      <c r="A32" s="23">
        <v>4278</v>
      </c>
      <c r="B32" s="23">
        <v>3964</v>
      </c>
      <c r="C32" s="23">
        <v>0</v>
      </c>
      <c r="D32" s="23">
        <v>2438</v>
      </c>
      <c r="E32" s="23">
        <v>31</v>
      </c>
    </row>
    <row r="33" spans="1:5" ht="12.75">
      <c r="A33" s="23">
        <v>19854</v>
      </c>
      <c r="B33" s="23">
        <v>19319</v>
      </c>
      <c r="C33" s="23">
        <v>0</v>
      </c>
      <c r="D33" s="23">
        <v>17424</v>
      </c>
      <c r="E33" s="23">
        <v>32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2013-08-25T12:01:21Z</cp:lastPrinted>
  <dcterms:created xsi:type="dcterms:W3CDTF">2011-07-25T06:55:32Z</dcterms:created>
  <dcterms:modified xsi:type="dcterms:W3CDTF">2015-02-19T09:43:47Z</dcterms:modified>
  <cp:category/>
  <cp:version/>
  <cp:contentType/>
  <cp:contentStatus/>
</cp:coreProperties>
</file>