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281" windowWidth="15480" windowHeight="11640" activeTab="0"/>
  </bookViews>
  <sheets>
    <sheet name="1_4" sheetId="1" r:id="rId1"/>
  </sheets>
  <definedNames>
    <definedName name="Z1_4">#REF!</definedName>
    <definedName name="_xlnm.Print_Area" localSheetId="0">'1_4'!$A$1:$P$36</definedName>
  </definedNames>
  <calcPr calcMode="manual" fullCalcOnLoad="1"/>
</workbook>
</file>

<file path=xl/sharedStrings.xml><?xml version="1.0" encoding="utf-8"?>
<sst xmlns="http://schemas.openxmlformats.org/spreadsheetml/2006/main" count="58" uniqueCount="44">
  <si>
    <t>Таблиця 1.4</t>
  </si>
  <si>
    <t>Надходження справ і матеріалів до місцевих та апеляційних господарських судів</t>
  </si>
  <si>
    <t>№ з/п</t>
  </si>
  <si>
    <t>Область
(регіон)</t>
  </si>
  <si>
    <t>Місцеві господарські суди</t>
  </si>
  <si>
    <t>Апеляційні господарські суди</t>
  </si>
  <si>
    <t>Кількість суддів за штатом</t>
  </si>
  <si>
    <t>Надійшло справ та матеріалів</t>
  </si>
  <si>
    <t>Середньомісячне надходження справ та матеріалів</t>
  </si>
  <si>
    <t>Динаміка,
%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</si>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</sst>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8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 wrapText="1"/>
    </xf>
    <xf numFmtId="3" fontId="6" fillId="33" borderId="10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" fontId="47" fillId="0" borderId="0" xfId="0" applyNumberFormat="1" applyFont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4" fontId="6" fillId="33" borderId="10" xfId="0" applyNumberFormat="1" applyFont="1" applyFill="1" applyBorder="1" applyAlignment="1" applyProtection="1">
      <alignment horizontal="right"/>
      <protection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 applyProtection="1">
      <alignment/>
      <protection hidden="1"/>
    </xf>
    <xf numFmtId="181" fontId="1" fillId="33" borderId="10" xfId="0" applyNumberFormat="1" applyFont="1" applyFill="1" applyBorder="1" applyAlignment="1">
      <alignment horizontal="right" vertical="center" wrapText="1"/>
    </xf>
    <xf numFmtId="181" fontId="6" fillId="33" borderId="10" xfId="0" applyNumberFormat="1" applyFont="1" applyFill="1" applyBorder="1" applyAlignment="1">
      <alignment horizontal="right" vertical="center" wrapText="1"/>
    </xf>
    <xf numFmtId="181" fontId="1" fillId="33" borderId="10" xfId="0" applyNumberFormat="1" applyFont="1" applyFill="1" applyBorder="1" applyAlignment="1">
      <alignment vertical="center" wrapText="1"/>
    </xf>
    <xf numFmtId="181" fontId="6" fillId="33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2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 applyProtection="1">
      <alignment/>
      <protection hidden="1"/>
    </xf>
    <xf numFmtId="4" fontId="6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375" style="1" customWidth="1"/>
    <col min="2" max="2" width="24.25390625" style="1" customWidth="1"/>
    <col min="3" max="3" width="8.125" style="1" customWidth="1"/>
    <col min="4" max="4" width="8.00390625" style="1" customWidth="1"/>
    <col min="5" max="5" width="7.875" style="1" customWidth="1"/>
    <col min="6" max="6" width="8.625" style="1" customWidth="1"/>
    <col min="7" max="7" width="8.375" style="14" customWidth="1"/>
    <col min="8" max="8" width="8.00390625" style="14" customWidth="1"/>
    <col min="9" max="9" width="9.25390625" style="1" customWidth="1"/>
    <col min="10" max="10" width="8.00390625" style="1" customWidth="1"/>
    <col min="11" max="11" width="7.75390625" style="1" customWidth="1"/>
    <col min="12" max="12" width="8.25390625" style="1" customWidth="1"/>
    <col min="13" max="13" width="8.375" style="1" customWidth="1"/>
    <col min="14" max="14" width="8.125" style="14" customWidth="1"/>
    <col min="15" max="15" width="8.00390625" style="14" customWidth="1"/>
    <col min="16" max="16" width="9.375" style="1" customWidth="1"/>
    <col min="17" max="17" width="7.75390625" style="27" customWidth="1"/>
    <col min="18" max="18" width="7.25390625" style="27" customWidth="1"/>
    <col min="19" max="19" width="7.375" style="27" customWidth="1"/>
    <col min="20" max="20" width="7.625" style="27" customWidth="1"/>
    <col min="21" max="21" width="7.125" style="27" customWidth="1"/>
    <col min="22" max="22" width="7.125" style="8" customWidth="1"/>
    <col min="23" max="23" width="7.125" style="1" customWidth="1"/>
    <col min="24" max="24" width="5.875" style="1" customWidth="1"/>
    <col min="25" max="25" width="5.75390625" style="1" customWidth="1"/>
    <col min="26" max="26" width="7.25390625" style="1" customWidth="1"/>
    <col min="27" max="28" width="7.125" style="1" customWidth="1"/>
    <col min="29" max="16384" width="9.125" style="1" customWidth="1"/>
  </cols>
  <sheetData>
    <row r="1" spans="1:16" ht="15.75" customHeight="1">
      <c r="A1" s="17"/>
      <c r="P1" s="2" t="s">
        <v>0</v>
      </c>
    </row>
    <row r="2" spans="1:28" ht="18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8"/>
      <c r="R2" s="28"/>
      <c r="S2" s="28"/>
      <c r="T2" s="28"/>
      <c r="U2" s="28"/>
      <c r="V2" s="10"/>
      <c r="W2" s="3"/>
      <c r="X2" s="3"/>
      <c r="Y2" s="3"/>
      <c r="Z2" s="3"/>
      <c r="AA2" s="3"/>
      <c r="AB2" s="3"/>
    </row>
    <row r="3" spans="1:28" ht="18.75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28"/>
      <c r="R3" s="28"/>
      <c r="S3" s="28"/>
      <c r="T3" s="28"/>
      <c r="U3" s="28"/>
      <c r="V3" s="10"/>
      <c r="W3" s="3"/>
      <c r="X3" s="3"/>
      <c r="Y3" s="3"/>
      <c r="Z3" s="3"/>
      <c r="AA3" s="3"/>
      <c r="AB3" s="3"/>
    </row>
    <row r="4" spans="1:28" ht="14.25" customHeight="1">
      <c r="A4" s="4"/>
      <c r="B4" s="4"/>
      <c r="C4" s="4"/>
      <c r="D4" s="4"/>
      <c r="E4" s="4"/>
      <c r="F4" s="40"/>
      <c r="G4" s="41"/>
      <c r="H4" s="41"/>
      <c r="I4" s="41"/>
      <c r="J4" s="4"/>
      <c r="K4" s="4"/>
      <c r="L4" s="4"/>
      <c r="M4" s="4"/>
      <c r="N4" s="16"/>
      <c r="O4" s="16"/>
      <c r="P4" s="4"/>
      <c r="Q4" s="29"/>
      <c r="R4" s="29"/>
      <c r="S4" s="29"/>
      <c r="T4" s="29"/>
      <c r="U4" s="29"/>
      <c r="V4" s="11"/>
      <c r="W4" s="4"/>
      <c r="X4" s="4"/>
      <c r="Y4" s="4"/>
      <c r="Z4" s="4"/>
      <c r="AA4" s="4"/>
      <c r="AB4" s="4"/>
    </row>
    <row r="5" spans="1:16" ht="24.75" customHeight="1">
      <c r="A5" s="44" t="s">
        <v>2</v>
      </c>
      <c r="B5" s="45" t="s">
        <v>3</v>
      </c>
      <c r="C5" s="39" t="s">
        <v>4</v>
      </c>
      <c r="D5" s="39"/>
      <c r="E5" s="39"/>
      <c r="F5" s="39"/>
      <c r="G5" s="39"/>
      <c r="H5" s="39"/>
      <c r="I5" s="39"/>
      <c r="J5" s="39" t="s">
        <v>5</v>
      </c>
      <c r="K5" s="39"/>
      <c r="L5" s="39"/>
      <c r="M5" s="39"/>
      <c r="N5" s="39"/>
      <c r="O5" s="39"/>
      <c r="P5" s="39"/>
    </row>
    <row r="6" spans="1:16" ht="54" customHeight="1">
      <c r="A6" s="44"/>
      <c r="B6" s="45"/>
      <c r="C6" s="39" t="s">
        <v>6</v>
      </c>
      <c r="D6" s="39"/>
      <c r="E6" s="39" t="s">
        <v>7</v>
      </c>
      <c r="F6" s="39"/>
      <c r="G6" s="42" t="s">
        <v>8</v>
      </c>
      <c r="H6" s="42"/>
      <c r="I6" s="43" t="s">
        <v>9</v>
      </c>
      <c r="J6" s="39" t="s">
        <v>6</v>
      </c>
      <c r="K6" s="39"/>
      <c r="L6" s="39" t="s">
        <v>7</v>
      </c>
      <c r="M6" s="39"/>
      <c r="N6" s="42" t="s">
        <v>8</v>
      </c>
      <c r="O6" s="42"/>
      <c r="P6" s="43" t="s">
        <v>9</v>
      </c>
    </row>
    <row r="7" spans="1:16" ht="57" customHeight="1">
      <c r="A7" s="44"/>
      <c r="B7" s="45"/>
      <c r="C7" s="5" t="s">
        <v>42</v>
      </c>
      <c r="D7" s="5" t="s">
        <v>43</v>
      </c>
      <c r="E7" s="5" t="s">
        <v>42</v>
      </c>
      <c r="F7" s="5" t="s">
        <v>43</v>
      </c>
      <c r="G7" s="5" t="s">
        <v>42</v>
      </c>
      <c r="H7" s="5" t="s">
        <v>43</v>
      </c>
      <c r="I7" s="43"/>
      <c r="J7" s="5" t="s">
        <v>42</v>
      </c>
      <c r="K7" s="5" t="s">
        <v>43</v>
      </c>
      <c r="L7" s="5" t="s">
        <v>42</v>
      </c>
      <c r="M7" s="5" t="s">
        <v>43</v>
      </c>
      <c r="N7" s="5" t="s">
        <v>42</v>
      </c>
      <c r="O7" s="5" t="s">
        <v>43</v>
      </c>
      <c r="P7" s="43"/>
    </row>
    <row r="8" spans="1:16" ht="12.75" customHeight="1">
      <c r="A8" s="9" t="s">
        <v>10</v>
      </c>
      <c r="B8" s="9" t="s">
        <v>11</v>
      </c>
      <c r="C8" s="9">
        <v>1</v>
      </c>
      <c r="D8" s="9">
        <v>2</v>
      </c>
      <c r="E8" s="9">
        <v>3</v>
      </c>
      <c r="F8" s="9">
        <v>4</v>
      </c>
      <c r="G8" s="15">
        <v>5</v>
      </c>
      <c r="H8" s="15">
        <v>6</v>
      </c>
      <c r="I8" s="23">
        <v>7</v>
      </c>
      <c r="J8" s="9">
        <v>8</v>
      </c>
      <c r="K8" s="9">
        <v>9</v>
      </c>
      <c r="L8" s="9">
        <v>10</v>
      </c>
      <c r="M8" s="9">
        <v>11</v>
      </c>
      <c r="N8" s="15">
        <v>12</v>
      </c>
      <c r="O8" s="15">
        <v>13</v>
      </c>
      <c r="P8" s="23">
        <v>14</v>
      </c>
    </row>
    <row r="9" spans="1:22" ht="12" customHeight="1">
      <c r="A9" s="25">
        <v>1</v>
      </c>
      <c r="B9" s="7" t="s">
        <v>12</v>
      </c>
      <c r="C9" s="18"/>
      <c r="D9" s="18"/>
      <c r="E9" s="19"/>
      <c r="F9" s="19"/>
      <c r="G9" s="31"/>
      <c r="H9" s="31"/>
      <c r="I9" s="35"/>
      <c r="J9" s="20"/>
      <c r="K9" s="20"/>
      <c r="L9" s="20"/>
      <c r="M9" s="20"/>
      <c r="N9" s="33"/>
      <c r="O9" s="33"/>
      <c r="P9" s="37"/>
      <c r="Q9" s="30"/>
      <c r="S9" s="30"/>
      <c r="V9" s="12"/>
    </row>
    <row r="10" spans="1:22" ht="12" customHeight="1">
      <c r="A10" s="25">
        <v>2</v>
      </c>
      <c r="B10" s="7" t="s">
        <v>13</v>
      </c>
      <c r="C10" s="18">
        <v>19</v>
      </c>
      <c r="D10" s="19">
        <v>19</v>
      </c>
      <c r="E10" s="19">
        <v>771</v>
      </c>
      <c r="F10" s="19">
        <v>788</v>
      </c>
      <c r="G10" s="31">
        <f>E10/C10/5.5</f>
        <v>7.37799043062201</v>
      </c>
      <c r="H10" s="31">
        <f>F10/D10/5.5</f>
        <v>7.54066985645933</v>
      </c>
      <c r="I10" s="35">
        <f aca="true" t="shared" si="0" ref="I10:I34">IF(G10=0,IF(H10=0,0,100),R10)</f>
        <v>2.2049286640726353</v>
      </c>
      <c r="J10" s="20"/>
      <c r="K10" s="20"/>
      <c r="L10" s="20"/>
      <c r="M10" s="20"/>
      <c r="N10" s="33"/>
      <c r="O10" s="33"/>
      <c r="P10" s="37"/>
      <c r="Q10" s="30">
        <f aca="true" t="shared" si="1" ref="Q10:Q36">SUM(H10-G10)</f>
        <v>0.16267942583732076</v>
      </c>
      <c r="R10" s="27">
        <f aca="true" t="shared" si="2" ref="R10:R36">IF(G10=0,0,Q10*100/G10)</f>
        <v>2.2049286640726353</v>
      </c>
      <c r="S10" s="30">
        <f aca="true" t="shared" si="3" ref="S10:S34">SUM(O10-N10)</f>
        <v>0</v>
      </c>
      <c r="V10" s="12"/>
    </row>
    <row r="11" spans="1:22" ht="12" customHeight="1">
      <c r="A11" s="25">
        <v>3</v>
      </c>
      <c r="B11" s="7" t="s">
        <v>14</v>
      </c>
      <c r="C11" s="18">
        <v>17</v>
      </c>
      <c r="D11" s="19">
        <v>17</v>
      </c>
      <c r="E11" s="19">
        <v>601</v>
      </c>
      <c r="F11" s="19">
        <v>684</v>
      </c>
      <c r="G11" s="31">
        <f aca="true" t="shared" si="4" ref="G11:G36">E11/C11/5.5</f>
        <v>6.427807486631016</v>
      </c>
      <c r="H11" s="31">
        <f aca="true" t="shared" si="5" ref="H11:H36">F11/D11/5.5</f>
        <v>7.315508021390374</v>
      </c>
      <c r="I11" s="35">
        <f t="shared" si="0"/>
        <v>13.810316139767055</v>
      </c>
      <c r="J11" s="20"/>
      <c r="K11" s="20"/>
      <c r="L11" s="20"/>
      <c r="M11" s="20"/>
      <c r="N11" s="33"/>
      <c r="O11" s="33"/>
      <c r="P11" s="37"/>
      <c r="Q11" s="30">
        <f t="shared" si="1"/>
        <v>0.8877005347593583</v>
      </c>
      <c r="R11" s="27">
        <f t="shared" si="2"/>
        <v>13.810316139767055</v>
      </c>
      <c r="S11" s="30">
        <f t="shared" si="3"/>
        <v>0</v>
      </c>
      <c r="V11" s="12"/>
    </row>
    <row r="12" spans="1:22" ht="12" customHeight="1">
      <c r="A12" s="25">
        <v>4</v>
      </c>
      <c r="B12" s="7" t="s">
        <v>15</v>
      </c>
      <c r="C12" s="18">
        <v>46</v>
      </c>
      <c r="D12" s="19">
        <v>46</v>
      </c>
      <c r="E12" s="19">
        <v>7839</v>
      </c>
      <c r="F12" s="19">
        <v>9279</v>
      </c>
      <c r="G12" s="31">
        <f t="shared" si="4"/>
        <v>30.98418972332016</v>
      </c>
      <c r="H12" s="31">
        <f t="shared" si="5"/>
        <v>36.67588932806324</v>
      </c>
      <c r="I12" s="35">
        <f t="shared" si="0"/>
        <v>18.369690011481055</v>
      </c>
      <c r="J12" s="20">
        <v>33</v>
      </c>
      <c r="K12" s="20">
        <v>33</v>
      </c>
      <c r="L12" s="20">
        <v>1897</v>
      </c>
      <c r="M12" s="20">
        <v>1947</v>
      </c>
      <c r="N12" s="34">
        <f>L12/J12/5.5</f>
        <v>10.451790633608816</v>
      </c>
      <c r="O12" s="33">
        <f>M12/K12/5.5</f>
        <v>10.727272727272727</v>
      </c>
      <c r="P12" s="37">
        <f>O12/N12*100-100</f>
        <v>2.6357406431207124</v>
      </c>
      <c r="Q12" s="30">
        <f t="shared" si="1"/>
        <v>5.691699604743082</v>
      </c>
      <c r="R12" s="27">
        <f t="shared" si="2"/>
        <v>18.369690011481055</v>
      </c>
      <c r="S12" s="30">
        <f t="shared" si="3"/>
        <v>0.27548209366391063</v>
      </c>
      <c r="T12" s="27">
        <f>IF(N12=0,0,S12*100/N12)</f>
        <v>2.6357406431207053</v>
      </c>
      <c r="V12" s="12"/>
    </row>
    <row r="13" spans="1:22" ht="12" customHeight="1">
      <c r="A13" s="25">
        <v>5</v>
      </c>
      <c r="B13" s="7" t="s">
        <v>16</v>
      </c>
      <c r="C13" s="18">
        <v>54</v>
      </c>
      <c r="D13" s="19">
        <v>54</v>
      </c>
      <c r="E13" s="19">
        <v>2517</v>
      </c>
      <c r="F13" s="19">
        <v>1865</v>
      </c>
      <c r="G13" s="31">
        <f t="shared" si="4"/>
        <v>8.474747474747476</v>
      </c>
      <c r="H13" s="31">
        <f t="shared" si="5"/>
        <v>6.279461279461279</v>
      </c>
      <c r="I13" s="35">
        <f t="shared" si="0"/>
        <v>-25.903853794199453</v>
      </c>
      <c r="J13" s="20">
        <v>36</v>
      </c>
      <c r="K13" s="20">
        <v>36</v>
      </c>
      <c r="L13" s="20">
        <v>1693</v>
      </c>
      <c r="M13" s="20">
        <v>1690</v>
      </c>
      <c r="N13" s="34">
        <f aca="true" t="shared" si="6" ref="N13:N36">L13/J13/5.5</f>
        <v>8.55050505050505</v>
      </c>
      <c r="O13" s="33">
        <f aca="true" t="shared" si="7" ref="O13:O36">M13/K13/5.5</f>
        <v>8.535353535353535</v>
      </c>
      <c r="P13" s="37">
        <f>O13/N13*100-100</f>
        <v>-0.17720023626698378</v>
      </c>
      <c r="Q13" s="30">
        <f t="shared" si="1"/>
        <v>-2.1952861952861964</v>
      </c>
      <c r="R13" s="27">
        <f t="shared" si="2"/>
        <v>-25.903853794199453</v>
      </c>
      <c r="S13" s="30">
        <f t="shared" si="3"/>
        <v>-0.015151515151515582</v>
      </c>
      <c r="T13" s="27">
        <f>IF(N13=0,0,S13*100/N13)</f>
        <v>-0.17720023626698672</v>
      </c>
      <c r="V13" s="12"/>
    </row>
    <row r="14" spans="1:22" ht="12" customHeight="1">
      <c r="A14" s="25">
        <v>6</v>
      </c>
      <c r="B14" s="7" t="s">
        <v>17</v>
      </c>
      <c r="C14" s="18">
        <v>20</v>
      </c>
      <c r="D14" s="19">
        <v>20</v>
      </c>
      <c r="E14" s="19">
        <v>1292</v>
      </c>
      <c r="F14" s="19">
        <v>1087</v>
      </c>
      <c r="G14" s="31">
        <f t="shared" si="4"/>
        <v>11.745454545454544</v>
      </c>
      <c r="H14" s="31">
        <f t="shared" si="5"/>
        <v>9.881818181818183</v>
      </c>
      <c r="I14" s="35">
        <f t="shared" si="0"/>
        <v>-15.866873065015463</v>
      </c>
      <c r="J14" s="20"/>
      <c r="K14" s="20"/>
      <c r="L14" s="20"/>
      <c r="M14" s="20"/>
      <c r="N14" s="34"/>
      <c r="O14" s="33"/>
      <c r="P14" s="37"/>
      <c r="Q14" s="30">
        <f t="shared" si="1"/>
        <v>-1.8636363636363615</v>
      </c>
      <c r="R14" s="27">
        <f t="shared" si="2"/>
        <v>-15.866873065015463</v>
      </c>
      <c r="S14" s="30">
        <f t="shared" si="3"/>
        <v>0</v>
      </c>
      <c r="V14" s="12"/>
    </row>
    <row r="15" spans="1:22" ht="12" customHeight="1">
      <c r="A15" s="25">
        <v>7</v>
      </c>
      <c r="B15" s="7" t="s">
        <v>18</v>
      </c>
      <c r="C15" s="18">
        <v>17</v>
      </c>
      <c r="D15" s="19">
        <v>17</v>
      </c>
      <c r="E15" s="19">
        <v>661</v>
      </c>
      <c r="F15" s="19">
        <v>683</v>
      </c>
      <c r="G15" s="31">
        <f t="shared" si="4"/>
        <v>7.06951871657754</v>
      </c>
      <c r="H15" s="31">
        <f t="shared" si="5"/>
        <v>7.3048128342246</v>
      </c>
      <c r="I15" s="35">
        <f t="shared" si="0"/>
        <v>3.3282904689863977</v>
      </c>
      <c r="J15" s="20"/>
      <c r="K15" s="20"/>
      <c r="L15" s="20"/>
      <c r="M15" s="20"/>
      <c r="N15" s="34"/>
      <c r="O15" s="33"/>
      <c r="P15" s="37"/>
      <c r="Q15" s="30">
        <f t="shared" si="1"/>
        <v>0.23529411764705976</v>
      </c>
      <c r="R15" s="27">
        <f t="shared" si="2"/>
        <v>3.3282904689863977</v>
      </c>
      <c r="S15" s="30">
        <f t="shared" si="3"/>
        <v>0</v>
      </c>
      <c r="V15" s="12"/>
    </row>
    <row r="16" spans="1:22" ht="12" customHeight="1">
      <c r="A16" s="25">
        <v>8</v>
      </c>
      <c r="B16" s="7" t="s">
        <v>19</v>
      </c>
      <c r="C16" s="18">
        <v>36</v>
      </c>
      <c r="D16" s="19">
        <v>36</v>
      </c>
      <c r="E16" s="19">
        <v>3104</v>
      </c>
      <c r="F16" s="19">
        <v>2093</v>
      </c>
      <c r="G16" s="31">
        <f t="shared" si="4"/>
        <v>15.676767676767678</v>
      </c>
      <c r="H16" s="31">
        <f t="shared" si="5"/>
        <v>10.570707070707071</v>
      </c>
      <c r="I16" s="35">
        <f t="shared" si="0"/>
        <v>-32.5708762886598</v>
      </c>
      <c r="J16" s="20"/>
      <c r="K16" s="20"/>
      <c r="L16" s="20"/>
      <c r="M16" s="20"/>
      <c r="N16" s="34"/>
      <c r="O16" s="33"/>
      <c r="P16" s="37"/>
      <c r="Q16" s="30">
        <f t="shared" si="1"/>
        <v>-5.106060606060607</v>
      </c>
      <c r="R16" s="27">
        <f t="shared" si="2"/>
        <v>-32.5708762886598</v>
      </c>
      <c r="S16" s="30">
        <f t="shared" si="3"/>
        <v>0</v>
      </c>
      <c r="V16" s="12"/>
    </row>
    <row r="17" spans="1:22" ht="12" customHeight="1">
      <c r="A17" s="25">
        <v>9</v>
      </c>
      <c r="B17" s="7" t="s">
        <v>20</v>
      </c>
      <c r="C17" s="18">
        <v>23</v>
      </c>
      <c r="D17" s="19">
        <v>23</v>
      </c>
      <c r="E17" s="19">
        <v>991</v>
      </c>
      <c r="F17" s="19">
        <v>1002</v>
      </c>
      <c r="G17" s="31">
        <f t="shared" si="4"/>
        <v>7.83399209486166</v>
      </c>
      <c r="H17" s="31">
        <f t="shared" si="5"/>
        <v>7.920948616600791</v>
      </c>
      <c r="I17" s="35">
        <f t="shared" si="0"/>
        <v>1.1099899091826486</v>
      </c>
      <c r="J17" s="20"/>
      <c r="K17" s="20"/>
      <c r="L17" s="20"/>
      <c r="M17" s="20"/>
      <c r="N17" s="34"/>
      <c r="O17" s="33"/>
      <c r="P17" s="37"/>
      <c r="Q17" s="30">
        <f t="shared" si="1"/>
        <v>0.08695652173913082</v>
      </c>
      <c r="R17" s="27">
        <f t="shared" si="2"/>
        <v>1.1099899091826486</v>
      </c>
      <c r="S17" s="30">
        <f t="shared" si="3"/>
        <v>0</v>
      </c>
      <c r="V17" s="12"/>
    </row>
    <row r="18" spans="1:22" ht="12" customHeight="1">
      <c r="A18" s="25">
        <v>10</v>
      </c>
      <c r="B18" s="7" t="s">
        <v>21</v>
      </c>
      <c r="C18" s="18">
        <v>30</v>
      </c>
      <c r="D18" s="19">
        <v>30</v>
      </c>
      <c r="E18" s="19">
        <v>3435</v>
      </c>
      <c r="F18" s="19">
        <v>3578</v>
      </c>
      <c r="G18" s="31">
        <f t="shared" si="4"/>
        <v>20.818181818181817</v>
      </c>
      <c r="H18" s="31">
        <f t="shared" si="5"/>
        <v>21.684848484848484</v>
      </c>
      <c r="I18" s="35">
        <f t="shared" si="0"/>
        <v>4.163027656477441</v>
      </c>
      <c r="J18" s="20"/>
      <c r="K18" s="20"/>
      <c r="L18" s="20"/>
      <c r="M18" s="20"/>
      <c r="N18" s="34"/>
      <c r="O18" s="33"/>
      <c r="P18" s="37"/>
      <c r="Q18" s="30">
        <f t="shared" si="1"/>
        <v>0.8666666666666671</v>
      </c>
      <c r="R18" s="27">
        <f t="shared" si="2"/>
        <v>4.163027656477441</v>
      </c>
      <c r="S18" s="30">
        <f t="shared" si="3"/>
        <v>0</v>
      </c>
      <c r="V18" s="12"/>
    </row>
    <row r="19" spans="1:22" ht="12" customHeight="1">
      <c r="A19" s="25">
        <v>11</v>
      </c>
      <c r="B19" s="7" t="s">
        <v>22</v>
      </c>
      <c r="C19" s="18">
        <v>16</v>
      </c>
      <c r="D19" s="19">
        <v>16</v>
      </c>
      <c r="E19" s="19">
        <v>951</v>
      </c>
      <c r="F19" s="19">
        <v>735</v>
      </c>
      <c r="G19" s="31">
        <f t="shared" si="4"/>
        <v>10.806818181818182</v>
      </c>
      <c r="H19" s="31">
        <f t="shared" si="5"/>
        <v>8.352272727272727</v>
      </c>
      <c r="I19" s="35">
        <f t="shared" si="0"/>
        <v>-22.712933753943222</v>
      </c>
      <c r="J19" s="20"/>
      <c r="K19" s="20"/>
      <c r="L19" s="20"/>
      <c r="M19" s="20"/>
      <c r="N19" s="34"/>
      <c r="O19" s="33"/>
      <c r="P19" s="37"/>
      <c r="Q19" s="30">
        <f t="shared" si="1"/>
        <v>-2.454545454545455</v>
      </c>
      <c r="R19" s="27">
        <f t="shared" si="2"/>
        <v>-22.712933753943222</v>
      </c>
      <c r="S19" s="30">
        <f t="shared" si="3"/>
        <v>0</v>
      </c>
      <c r="V19" s="12"/>
    </row>
    <row r="20" spans="1:22" ht="12" customHeight="1">
      <c r="A20" s="25">
        <v>12</v>
      </c>
      <c r="B20" s="7" t="s">
        <v>23</v>
      </c>
      <c r="C20" s="18">
        <v>37</v>
      </c>
      <c r="D20" s="19">
        <v>37</v>
      </c>
      <c r="E20" s="19">
        <v>1014</v>
      </c>
      <c r="F20" s="19">
        <v>764</v>
      </c>
      <c r="G20" s="31">
        <f t="shared" si="4"/>
        <v>4.982800982800983</v>
      </c>
      <c r="H20" s="31">
        <f t="shared" si="5"/>
        <v>3.7542997542997543</v>
      </c>
      <c r="I20" s="35">
        <f t="shared" si="0"/>
        <v>-24.654832347140044</v>
      </c>
      <c r="J20" s="20"/>
      <c r="K20" s="20"/>
      <c r="L20" s="20"/>
      <c r="M20" s="20"/>
      <c r="N20" s="34"/>
      <c r="O20" s="33"/>
      <c r="P20" s="37"/>
      <c r="Q20" s="30">
        <f t="shared" si="1"/>
        <v>-1.2285012285012287</v>
      </c>
      <c r="R20" s="27">
        <f t="shared" si="2"/>
        <v>-24.654832347140044</v>
      </c>
      <c r="S20" s="30">
        <f t="shared" si="3"/>
        <v>0</v>
      </c>
      <c r="V20" s="12"/>
    </row>
    <row r="21" spans="1:22" ht="12" customHeight="1">
      <c r="A21" s="25">
        <v>13</v>
      </c>
      <c r="B21" s="7" t="s">
        <v>24</v>
      </c>
      <c r="C21" s="18">
        <v>36</v>
      </c>
      <c r="D21" s="19">
        <v>36</v>
      </c>
      <c r="E21" s="19">
        <v>2732</v>
      </c>
      <c r="F21" s="19">
        <v>2049</v>
      </c>
      <c r="G21" s="31">
        <f t="shared" si="4"/>
        <v>13.797979797979798</v>
      </c>
      <c r="H21" s="31">
        <f t="shared" si="5"/>
        <v>10.348484848484848</v>
      </c>
      <c r="I21" s="35">
        <f t="shared" si="0"/>
        <v>-25.000000000000004</v>
      </c>
      <c r="J21" s="20">
        <v>30</v>
      </c>
      <c r="K21" s="20">
        <v>30</v>
      </c>
      <c r="L21" s="20">
        <v>1544</v>
      </c>
      <c r="M21" s="20">
        <v>1528</v>
      </c>
      <c r="N21" s="34">
        <f t="shared" si="6"/>
        <v>9.357575757575757</v>
      </c>
      <c r="O21" s="33">
        <f t="shared" si="7"/>
        <v>9.26060606060606</v>
      </c>
      <c r="P21" s="37">
        <f>O21/N21*100-100</f>
        <v>-1.0362694300518172</v>
      </c>
      <c r="Q21" s="30">
        <f t="shared" si="1"/>
        <v>-3.44949494949495</v>
      </c>
      <c r="R21" s="27">
        <f t="shared" si="2"/>
        <v>-25.000000000000004</v>
      </c>
      <c r="S21" s="30">
        <f t="shared" si="3"/>
        <v>-0.0969696969696976</v>
      </c>
      <c r="T21" s="27">
        <f>IF(N21=0,0,S21*100/N21)</f>
        <v>-1.0362694300518203</v>
      </c>
      <c r="V21" s="12"/>
    </row>
    <row r="22" spans="1:22" ht="12" customHeight="1">
      <c r="A22" s="25">
        <v>14</v>
      </c>
      <c r="B22" s="7" t="s">
        <v>25</v>
      </c>
      <c r="C22" s="18">
        <v>21</v>
      </c>
      <c r="D22" s="19">
        <v>21</v>
      </c>
      <c r="E22" s="19">
        <v>1330</v>
      </c>
      <c r="F22" s="19">
        <v>1023</v>
      </c>
      <c r="G22" s="31">
        <f t="shared" si="4"/>
        <v>11.515151515151516</v>
      </c>
      <c r="H22" s="31">
        <f t="shared" si="5"/>
        <v>8.857142857142858</v>
      </c>
      <c r="I22" s="35">
        <f t="shared" si="0"/>
        <v>-23.08270676691729</v>
      </c>
      <c r="J22" s="20"/>
      <c r="K22" s="20"/>
      <c r="L22" s="20"/>
      <c r="M22" s="20"/>
      <c r="N22" s="34"/>
      <c r="O22" s="33"/>
      <c r="P22" s="37"/>
      <c r="Q22" s="30">
        <f t="shared" si="1"/>
        <v>-2.658008658008658</v>
      </c>
      <c r="R22" s="27">
        <f t="shared" si="2"/>
        <v>-23.08270676691729</v>
      </c>
      <c r="S22" s="30">
        <f t="shared" si="3"/>
        <v>0</v>
      </c>
      <c r="V22" s="12"/>
    </row>
    <row r="23" spans="1:22" ht="12" customHeight="1">
      <c r="A23" s="25">
        <v>15</v>
      </c>
      <c r="B23" s="7" t="s">
        <v>26</v>
      </c>
      <c r="C23" s="18">
        <v>35</v>
      </c>
      <c r="D23" s="19">
        <v>35</v>
      </c>
      <c r="E23" s="19">
        <v>3523</v>
      </c>
      <c r="F23" s="19">
        <v>2570</v>
      </c>
      <c r="G23" s="31">
        <f t="shared" si="4"/>
        <v>18.301298701298702</v>
      </c>
      <c r="H23" s="31">
        <f t="shared" si="5"/>
        <v>13.35064935064935</v>
      </c>
      <c r="I23" s="35">
        <f t="shared" si="0"/>
        <v>-27.050808969628164</v>
      </c>
      <c r="J23" s="20">
        <v>36</v>
      </c>
      <c r="K23" s="21">
        <v>36</v>
      </c>
      <c r="L23" s="20">
        <v>1717</v>
      </c>
      <c r="M23" s="20">
        <v>1563</v>
      </c>
      <c r="N23" s="34">
        <f t="shared" si="6"/>
        <v>8.671717171717171</v>
      </c>
      <c r="O23" s="33">
        <f t="shared" si="7"/>
        <v>7.893939393939394</v>
      </c>
      <c r="P23" s="37">
        <f>O23/N23*100-100</f>
        <v>-8.969132207338376</v>
      </c>
      <c r="Q23" s="30">
        <f t="shared" si="1"/>
        <v>-4.950649350649352</v>
      </c>
      <c r="R23" s="27">
        <f t="shared" si="2"/>
        <v>-27.050808969628164</v>
      </c>
      <c r="S23" s="30">
        <f t="shared" si="3"/>
        <v>-0.7777777777777777</v>
      </c>
      <c r="T23" s="27">
        <f>IF(N23=0,0,S23*100/N23)</f>
        <v>-8.969132207338381</v>
      </c>
      <c r="V23" s="12"/>
    </row>
    <row r="24" spans="1:22" ht="12" customHeight="1">
      <c r="A24" s="25">
        <v>16</v>
      </c>
      <c r="B24" s="7" t="s">
        <v>27</v>
      </c>
      <c r="C24" s="18">
        <v>22</v>
      </c>
      <c r="D24" s="19">
        <v>22</v>
      </c>
      <c r="E24" s="19">
        <v>1367</v>
      </c>
      <c r="F24" s="19">
        <v>1432</v>
      </c>
      <c r="G24" s="31">
        <f t="shared" si="4"/>
        <v>11.297520661157025</v>
      </c>
      <c r="H24" s="31">
        <f t="shared" si="5"/>
        <v>11.834710743801653</v>
      </c>
      <c r="I24" s="35">
        <f t="shared" si="0"/>
        <v>4.75493782004389</v>
      </c>
      <c r="J24" s="20"/>
      <c r="K24" s="20"/>
      <c r="L24" s="20"/>
      <c r="M24" s="20"/>
      <c r="N24" s="34"/>
      <c r="O24" s="33"/>
      <c r="P24" s="37"/>
      <c r="Q24" s="30">
        <f t="shared" si="1"/>
        <v>0.5371900826446279</v>
      </c>
      <c r="R24" s="27">
        <f t="shared" si="2"/>
        <v>4.75493782004389</v>
      </c>
      <c r="S24" s="30">
        <f t="shared" si="3"/>
        <v>0</v>
      </c>
      <c r="V24" s="12"/>
    </row>
    <row r="25" spans="1:22" ht="12" customHeight="1">
      <c r="A25" s="25">
        <v>17</v>
      </c>
      <c r="B25" s="7" t="s">
        <v>28</v>
      </c>
      <c r="C25" s="18">
        <v>20</v>
      </c>
      <c r="D25" s="19">
        <v>20</v>
      </c>
      <c r="E25" s="19">
        <v>945</v>
      </c>
      <c r="F25" s="19">
        <v>734</v>
      </c>
      <c r="G25" s="31">
        <f t="shared" si="4"/>
        <v>8.590909090909092</v>
      </c>
      <c r="H25" s="31">
        <f t="shared" si="5"/>
        <v>6.672727272727273</v>
      </c>
      <c r="I25" s="35">
        <f t="shared" si="0"/>
        <v>-22.328042328042336</v>
      </c>
      <c r="J25" s="20">
        <v>28</v>
      </c>
      <c r="K25" s="21">
        <v>28</v>
      </c>
      <c r="L25" s="20">
        <v>1217</v>
      </c>
      <c r="M25" s="20">
        <v>1299</v>
      </c>
      <c r="N25" s="34">
        <f t="shared" si="6"/>
        <v>7.902597402597403</v>
      </c>
      <c r="O25" s="33">
        <f t="shared" si="7"/>
        <v>8.435064935064936</v>
      </c>
      <c r="P25" s="37">
        <f>O25/N25*100-100</f>
        <v>6.7378800328677215</v>
      </c>
      <c r="Q25" s="30">
        <f t="shared" si="1"/>
        <v>-1.9181818181818189</v>
      </c>
      <c r="R25" s="27">
        <f t="shared" si="2"/>
        <v>-22.328042328042336</v>
      </c>
      <c r="S25" s="30">
        <f t="shared" si="3"/>
        <v>0.5324675324675336</v>
      </c>
      <c r="T25" s="27">
        <f>IF(N25=0,0,S25*100/N25)</f>
        <v>6.737880032867722</v>
      </c>
      <c r="V25" s="12"/>
    </row>
    <row r="26" spans="1:22" ht="12" customHeight="1">
      <c r="A26" s="25">
        <v>18</v>
      </c>
      <c r="B26" s="7" t="s">
        <v>29</v>
      </c>
      <c r="C26" s="18">
        <v>21</v>
      </c>
      <c r="D26" s="19">
        <v>21</v>
      </c>
      <c r="E26" s="19">
        <v>938</v>
      </c>
      <c r="F26" s="19">
        <v>838</v>
      </c>
      <c r="G26" s="31">
        <f t="shared" si="4"/>
        <v>8.121212121212121</v>
      </c>
      <c r="H26" s="31">
        <f t="shared" si="5"/>
        <v>7.255411255411255</v>
      </c>
      <c r="I26" s="35">
        <f t="shared" si="0"/>
        <v>-10.660980810234541</v>
      </c>
      <c r="J26" s="20"/>
      <c r="K26" s="20"/>
      <c r="L26" s="20"/>
      <c r="M26" s="20"/>
      <c r="N26" s="34"/>
      <c r="O26" s="33"/>
      <c r="P26" s="37"/>
      <c r="Q26" s="30">
        <f t="shared" si="1"/>
        <v>-0.8658008658008658</v>
      </c>
      <c r="R26" s="27">
        <f t="shared" si="2"/>
        <v>-10.660980810234541</v>
      </c>
      <c r="S26" s="30">
        <f t="shared" si="3"/>
        <v>0</v>
      </c>
      <c r="V26" s="12"/>
    </row>
    <row r="27" spans="1:22" ht="12" customHeight="1">
      <c r="A27" s="25">
        <v>19</v>
      </c>
      <c r="B27" s="7" t="s">
        <v>30</v>
      </c>
      <c r="C27" s="18">
        <v>18</v>
      </c>
      <c r="D27" s="19">
        <v>18</v>
      </c>
      <c r="E27" s="19">
        <v>400</v>
      </c>
      <c r="F27" s="19">
        <v>707</v>
      </c>
      <c r="G27" s="31">
        <f t="shared" si="4"/>
        <v>4.040404040404041</v>
      </c>
      <c r="H27" s="31">
        <f t="shared" si="5"/>
        <v>7.141414141414142</v>
      </c>
      <c r="I27" s="35">
        <f t="shared" si="0"/>
        <v>76.75</v>
      </c>
      <c r="J27" s="20"/>
      <c r="K27" s="20"/>
      <c r="L27" s="20"/>
      <c r="M27" s="20"/>
      <c r="N27" s="34"/>
      <c r="O27" s="33"/>
      <c r="P27" s="37"/>
      <c r="Q27" s="30">
        <f t="shared" si="1"/>
        <v>3.101010101010101</v>
      </c>
      <c r="R27" s="27">
        <f t="shared" si="2"/>
        <v>76.75</v>
      </c>
      <c r="S27" s="30">
        <f t="shared" si="3"/>
        <v>0</v>
      </c>
      <c r="V27" s="12"/>
    </row>
    <row r="28" spans="1:22" ht="12" customHeight="1">
      <c r="A28" s="25">
        <v>20</v>
      </c>
      <c r="B28" s="7" t="s">
        <v>31</v>
      </c>
      <c r="C28" s="18">
        <v>45</v>
      </c>
      <c r="D28" s="19">
        <v>45</v>
      </c>
      <c r="E28" s="19">
        <v>3794</v>
      </c>
      <c r="F28" s="19">
        <v>3660</v>
      </c>
      <c r="G28" s="31">
        <f t="shared" si="4"/>
        <v>15.329292929292931</v>
      </c>
      <c r="H28" s="31">
        <f t="shared" si="5"/>
        <v>14.787878787878787</v>
      </c>
      <c r="I28" s="35">
        <f t="shared" si="0"/>
        <v>-3.5318924617817773</v>
      </c>
      <c r="J28" s="20">
        <v>40</v>
      </c>
      <c r="K28" s="21">
        <v>40</v>
      </c>
      <c r="L28" s="20">
        <v>1734</v>
      </c>
      <c r="M28" s="20">
        <v>2028</v>
      </c>
      <c r="N28" s="34">
        <f t="shared" si="6"/>
        <v>7.881818181818182</v>
      </c>
      <c r="O28" s="33">
        <f t="shared" si="7"/>
        <v>9.218181818181819</v>
      </c>
      <c r="P28" s="37">
        <f>O28/N28*100-100</f>
        <v>16.955017301038083</v>
      </c>
      <c r="Q28" s="30">
        <f t="shared" si="1"/>
        <v>-0.541414141414144</v>
      </c>
      <c r="R28" s="27">
        <f t="shared" si="2"/>
        <v>-3.5318924617817773</v>
      </c>
      <c r="S28" s="30">
        <f t="shared" si="3"/>
        <v>1.3363636363636369</v>
      </c>
      <c r="T28" s="27">
        <f>IF(N28=0,0,S28*100/N28)</f>
        <v>16.95501730103807</v>
      </c>
      <c r="V28" s="12"/>
    </row>
    <row r="29" spans="1:22" ht="12" customHeight="1">
      <c r="A29" s="25">
        <v>21</v>
      </c>
      <c r="B29" s="7" t="s">
        <v>32</v>
      </c>
      <c r="C29" s="18">
        <v>18</v>
      </c>
      <c r="D29" s="19">
        <v>18</v>
      </c>
      <c r="E29" s="19">
        <v>857</v>
      </c>
      <c r="F29" s="19">
        <v>713</v>
      </c>
      <c r="G29" s="31">
        <f t="shared" si="4"/>
        <v>8.656565656565657</v>
      </c>
      <c r="H29" s="31">
        <f t="shared" si="5"/>
        <v>7.202020202020202</v>
      </c>
      <c r="I29" s="35">
        <f t="shared" si="0"/>
        <v>-16.80280046674446</v>
      </c>
      <c r="J29" s="20"/>
      <c r="K29" s="20"/>
      <c r="L29" s="20"/>
      <c r="M29" s="20"/>
      <c r="N29" s="34"/>
      <c r="O29" s="33"/>
      <c r="P29" s="37"/>
      <c r="Q29" s="30">
        <f t="shared" si="1"/>
        <v>-1.454545454545455</v>
      </c>
      <c r="R29" s="27">
        <f t="shared" si="2"/>
        <v>-16.80280046674446</v>
      </c>
      <c r="S29" s="30">
        <f t="shared" si="3"/>
        <v>0</v>
      </c>
      <c r="V29" s="12"/>
    </row>
    <row r="30" spans="1:22" ht="12" customHeight="1">
      <c r="A30" s="25">
        <v>22</v>
      </c>
      <c r="B30" s="7" t="s">
        <v>33</v>
      </c>
      <c r="C30" s="18">
        <v>22</v>
      </c>
      <c r="D30" s="19">
        <v>22</v>
      </c>
      <c r="E30" s="19">
        <v>1171</v>
      </c>
      <c r="F30" s="19">
        <v>1208</v>
      </c>
      <c r="G30" s="31">
        <f t="shared" si="4"/>
        <v>9.677685950413222</v>
      </c>
      <c r="H30" s="31">
        <f t="shared" si="5"/>
        <v>9.983471074380164</v>
      </c>
      <c r="I30" s="35">
        <f t="shared" si="0"/>
        <v>3.1596925704526013</v>
      </c>
      <c r="J30" s="20"/>
      <c r="K30" s="20"/>
      <c r="L30" s="20"/>
      <c r="M30" s="20"/>
      <c r="N30" s="34"/>
      <c r="O30" s="33"/>
      <c r="P30" s="37"/>
      <c r="Q30" s="30">
        <f t="shared" si="1"/>
        <v>0.3057851239669418</v>
      </c>
      <c r="R30" s="27">
        <f t="shared" si="2"/>
        <v>3.1596925704526013</v>
      </c>
      <c r="S30" s="30">
        <f t="shared" si="3"/>
        <v>0</v>
      </c>
      <c r="V30" s="12"/>
    </row>
    <row r="31" spans="1:22" ht="12" customHeight="1">
      <c r="A31" s="25">
        <v>23</v>
      </c>
      <c r="B31" s="7" t="s">
        <v>34</v>
      </c>
      <c r="C31" s="18">
        <v>18</v>
      </c>
      <c r="D31" s="19">
        <v>18</v>
      </c>
      <c r="E31" s="19">
        <v>1229</v>
      </c>
      <c r="F31" s="19">
        <v>1371</v>
      </c>
      <c r="G31" s="31">
        <f t="shared" si="4"/>
        <v>12.414141414141413</v>
      </c>
      <c r="H31" s="31">
        <f t="shared" si="5"/>
        <v>13.84848484848485</v>
      </c>
      <c r="I31" s="35">
        <f t="shared" si="0"/>
        <v>11.554109031733129</v>
      </c>
      <c r="J31" s="20"/>
      <c r="K31" s="20"/>
      <c r="L31" s="20"/>
      <c r="M31" s="20"/>
      <c r="N31" s="34"/>
      <c r="O31" s="33"/>
      <c r="P31" s="37"/>
      <c r="Q31" s="30">
        <f t="shared" si="1"/>
        <v>1.434343434343436</v>
      </c>
      <c r="R31" s="27">
        <f t="shared" si="2"/>
        <v>11.554109031733129</v>
      </c>
      <c r="S31" s="30">
        <f t="shared" si="3"/>
        <v>0</v>
      </c>
      <c r="V31" s="12"/>
    </row>
    <row r="32" spans="1:22" ht="12" customHeight="1">
      <c r="A32" s="25">
        <v>24</v>
      </c>
      <c r="B32" s="7" t="s">
        <v>35</v>
      </c>
      <c r="C32" s="18">
        <v>16</v>
      </c>
      <c r="D32" s="19">
        <v>16</v>
      </c>
      <c r="E32" s="19">
        <v>472</v>
      </c>
      <c r="F32" s="19">
        <v>367</v>
      </c>
      <c r="G32" s="31">
        <f t="shared" si="4"/>
        <v>5.363636363636363</v>
      </c>
      <c r="H32" s="31">
        <f t="shared" si="5"/>
        <v>4.170454545454546</v>
      </c>
      <c r="I32" s="35">
        <f t="shared" si="0"/>
        <v>-22.245762711864394</v>
      </c>
      <c r="J32" s="20"/>
      <c r="K32" s="20"/>
      <c r="L32" s="20"/>
      <c r="M32" s="20"/>
      <c r="N32" s="34"/>
      <c r="O32" s="33"/>
      <c r="P32" s="37"/>
      <c r="Q32" s="30">
        <f t="shared" si="1"/>
        <v>-1.1931818181818175</v>
      </c>
      <c r="R32" s="27">
        <f t="shared" si="2"/>
        <v>-22.245762711864394</v>
      </c>
      <c r="S32" s="30">
        <f t="shared" si="3"/>
        <v>0</v>
      </c>
      <c r="V32" s="12"/>
    </row>
    <row r="33" spans="1:22" ht="12" customHeight="1">
      <c r="A33" s="25">
        <v>25</v>
      </c>
      <c r="B33" s="7" t="s">
        <v>36</v>
      </c>
      <c r="C33" s="18">
        <v>23</v>
      </c>
      <c r="D33" s="19">
        <v>23</v>
      </c>
      <c r="E33" s="19">
        <v>926</v>
      </c>
      <c r="F33" s="19">
        <v>915</v>
      </c>
      <c r="G33" s="31">
        <f t="shared" si="4"/>
        <v>7.320158102766798</v>
      </c>
      <c r="H33" s="31">
        <f t="shared" si="5"/>
        <v>7.233201581027668</v>
      </c>
      <c r="I33" s="35">
        <f t="shared" si="0"/>
        <v>-1.187904967602585</v>
      </c>
      <c r="J33" s="20"/>
      <c r="K33" s="20"/>
      <c r="L33" s="20"/>
      <c r="M33" s="20"/>
      <c r="N33" s="34"/>
      <c r="O33" s="33"/>
      <c r="P33" s="37"/>
      <c r="Q33" s="30">
        <f t="shared" si="1"/>
        <v>-0.08695652173912993</v>
      </c>
      <c r="R33" s="27">
        <f t="shared" si="2"/>
        <v>-1.187904967602585</v>
      </c>
      <c r="S33" s="30">
        <f t="shared" si="3"/>
        <v>0</v>
      </c>
      <c r="V33" s="12"/>
    </row>
    <row r="34" spans="1:22" ht="12" customHeight="1">
      <c r="A34" s="25">
        <v>26</v>
      </c>
      <c r="B34" s="7" t="s">
        <v>37</v>
      </c>
      <c r="C34" s="18">
        <v>80</v>
      </c>
      <c r="D34" s="19">
        <v>80</v>
      </c>
      <c r="E34" s="19">
        <v>12804</v>
      </c>
      <c r="F34" s="19">
        <v>11056</v>
      </c>
      <c r="G34" s="31">
        <f t="shared" si="4"/>
        <v>29.1</v>
      </c>
      <c r="H34" s="31">
        <f t="shared" si="5"/>
        <v>25.127272727272725</v>
      </c>
      <c r="I34" s="35">
        <f t="shared" si="0"/>
        <v>-13.651983755076548</v>
      </c>
      <c r="J34" s="20">
        <v>70</v>
      </c>
      <c r="K34" s="21">
        <v>70</v>
      </c>
      <c r="L34" s="20">
        <v>5921</v>
      </c>
      <c r="M34" s="20">
        <v>5374</v>
      </c>
      <c r="N34" s="34">
        <f t="shared" si="6"/>
        <v>15.37922077922078</v>
      </c>
      <c r="O34" s="33">
        <f t="shared" si="7"/>
        <v>13.958441558441558</v>
      </c>
      <c r="P34" s="37">
        <f>O34/N34*100-100</f>
        <v>-9.23830434048304</v>
      </c>
      <c r="Q34" s="30">
        <f t="shared" si="1"/>
        <v>-3.972727272727276</v>
      </c>
      <c r="R34" s="27">
        <f t="shared" si="2"/>
        <v>-13.651983755076548</v>
      </c>
      <c r="S34" s="30">
        <f t="shared" si="3"/>
        <v>-1.420779220779222</v>
      </c>
      <c r="T34" s="27">
        <f>IF(N34=0,0,S34*100/N34)</f>
        <v>-9.238304340483035</v>
      </c>
      <c r="V34" s="12"/>
    </row>
    <row r="35" spans="1:22" ht="12" customHeight="1">
      <c r="A35" s="25">
        <v>27</v>
      </c>
      <c r="B35" s="7" t="s">
        <v>38</v>
      </c>
      <c r="C35" s="18"/>
      <c r="D35" s="19"/>
      <c r="E35" s="19"/>
      <c r="F35" s="19"/>
      <c r="G35" s="31"/>
      <c r="H35" s="31"/>
      <c r="I35" s="35"/>
      <c r="J35" s="20"/>
      <c r="K35" s="21"/>
      <c r="L35" s="20"/>
      <c r="M35" s="20"/>
      <c r="N35" s="34"/>
      <c r="O35" s="33"/>
      <c r="P35" s="37"/>
      <c r="Q35" s="30">
        <f t="shared" si="1"/>
        <v>0</v>
      </c>
      <c r="R35" s="27">
        <f t="shared" si="2"/>
        <v>0</v>
      </c>
      <c r="S35" s="30"/>
      <c r="V35" s="12"/>
    </row>
    <row r="36" spans="1:22" ht="13.5" customHeight="1">
      <c r="A36" s="26"/>
      <c r="B36" s="24" t="s">
        <v>39</v>
      </c>
      <c r="C36" s="22">
        <v>710</v>
      </c>
      <c r="D36" s="22">
        <f>SUM(D9:D35)</f>
        <v>710</v>
      </c>
      <c r="E36" s="22">
        <f>SUM(E9:E35)</f>
        <v>55664</v>
      </c>
      <c r="F36" s="22">
        <f>SUM(F9:F35)</f>
        <v>51201</v>
      </c>
      <c r="G36" s="32">
        <f t="shared" si="4"/>
        <v>14.254545454545456</v>
      </c>
      <c r="H36" s="32">
        <f t="shared" si="5"/>
        <v>13.111651728553136</v>
      </c>
      <c r="I36" s="36">
        <f>IF(G36=0,IF(H36=0,0,100),R36)</f>
        <v>-8.017749353262445</v>
      </c>
      <c r="J36" s="22">
        <v>273</v>
      </c>
      <c r="K36" s="22">
        <f>SUM(K9:K35)</f>
        <v>273</v>
      </c>
      <c r="L36" s="22">
        <f>SUM(L9:L35)</f>
        <v>15723</v>
      </c>
      <c r="M36" s="22">
        <f>SUM(M9:M35)</f>
        <v>15429</v>
      </c>
      <c r="N36" s="46">
        <f t="shared" si="6"/>
        <v>10.47152847152847</v>
      </c>
      <c r="O36" s="47">
        <f t="shared" si="7"/>
        <v>10.275724275724276</v>
      </c>
      <c r="P36" s="38">
        <f>O36/N36*100-100</f>
        <v>-1.869872161801183</v>
      </c>
      <c r="Q36" s="30">
        <f t="shared" si="1"/>
        <v>-1.1428937259923195</v>
      </c>
      <c r="R36" s="27">
        <f t="shared" si="2"/>
        <v>-8.017749353262445</v>
      </c>
      <c r="S36" s="30">
        <f>SUM(O36-N36)</f>
        <v>-0.19580419580419495</v>
      </c>
      <c r="T36" s="27">
        <f>IF(N36=0,0,S36*100/N36)</f>
        <v>-1.8698721618011749</v>
      </c>
      <c r="V36" s="12"/>
    </row>
    <row r="37" spans="13:30" ht="12.75">
      <c r="M37" s="13"/>
      <c r="AC37" s="8"/>
      <c r="AD37" s="8"/>
    </row>
    <row r="38" spans="5:30" ht="12.75">
      <c r="E38" s="6"/>
      <c r="AC38" s="8"/>
      <c r="AD38" s="8"/>
    </row>
    <row r="39" spans="29:30" ht="12.75">
      <c r="AC39" s="8"/>
      <c r="AD39" s="8"/>
    </row>
    <row r="40" spans="29:30" ht="12.75">
      <c r="AC40" s="8"/>
      <c r="AD40" s="8"/>
    </row>
    <row r="41" spans="29:30" ht="12.75">
      <c r="AC41" s="8"/>
      <c r="AD41" s="8"/>
    </row>
    <row r="42" spans="29:30" ht="12.75">
      <c r="AC42" s="8"/>
      <c r="AD42" s="8"/>
    </row>
    <row r="43" spans="29:30" ht="12.75">
      <c r="AC43" s="8"/>
      <c r="AD43" s="8"/>
    </row>
    <row r="44" spans="29:30" ht="12.75">
      <c r="AC44" s="8"/>
      <c r="AD44" s="8"/>
    </row>
    <row r="45" spans="29:30" ht="12.75">
      <c r="AC45" s="8"/>
      <c r="AD45" s="8"/>
    </row>
    <row r="46" spans="29:30" ht="12.75">
      <c r="AC46" s="8"/>
      <c r="AD46" s="8"/>
    </row>
    <row r="47" spans="29:30" ht="12.75">
      <c r="AC47" s="8"/>
      <c r="AD47" s="8"/>
    </row>
    <row r="48" spans="29:30" ht="12.75">
      <c r="AC48" s="8"/>
      <c r="AD48" s="8"/>
    </row>
    <row r="49" spans="29:30" ht="12.75">
      <c r="AC49" s="8"/>
      <c r="AD49" s="8"/>
    </row>
    <row r="50" spans="29:30" ht="12.75">
      <c r="AC50" s="8"/>
      <c r="AD50" s="8"/>
    </row>
    <row r="51" spans="29:30" ht="12.75">
      <c r="AC51" s="8"/>
      <c r="AD51" s="8"/>
    </row>
    <row r="52" spans="29:30" ht="12.75">
      <c r="AC52" s="8"/>
      <c r="AD52" s="8"/>
    </row>
    <row r="53" spans="29:30" ht="12.75">
      <c r="AC53" s="8"/>
      <c r="AD53" s="8"/>
    </row>
    <row r="54" spans="8:30" ht="12.75">
      <c r="H54" s="14" t="s">
        <v>40</v>
      </c>
      <c r="AC54" s="8"/>
      <c r="AD54" s="8"/>
    </row>
    <row r="55" spans="29:30" ht="12.75">
      <c r="AC55" s="8"/>
      <c r="AD55" s="8"/>
    </row>
    <row r="56" spans="29:30" ht="12.75">
      <c r="AC56" s="8"/>
      <c r="AD56" s="8"/>
    </row>
    <row r="57" spans="29:30" ht="12.75">
      <c r="AC57" s="8"/>
      <c r="AD57" s="8"/>
    </row>
    <row r="58" spans="29:30" ht="12.75">
      <c r="AC58" s="8"/>
      <c r="AD58" s="8"/>
    </row>
    <row r="59" spans="29:30" ht="12.75">
      <c r="AC59" s="8"/>
      <c r="AD59" s="8"/>
    </row>
    <row r="60" spans="29:30" ht="12.75">
      <c r="AC60" s="8"/>
      <c r="AD60" s="8"/>
    </row>
    <row r="61" spans="29:30" ht="12.75">
      <c r="AC61" s="8"/>
      <c r="AD61" s="8"/>
    </row>
    <row r="62" spans="29:30" ht="12.75">
      <c r="AC62" s="8"/>
      <c r="AD62" s="8"/>
    </row>
    <row r="63" spans="29:30" ht="12.75">
      <c r="AC63" s="8"/>
      <c r="AD63" s="8"/>
    </row>
    <row r="64" spans="29:30" ht="12.75">
      <c r="AC64" s="8"/>
      <c r="AD64" s="8"/>
    </row>
  </sheetData>
  <sheetProtection/>
  <mergeCells count="15">
    <mergeCell ref="N6:O6"/>
    <mergeCell ref="A3:P3"/>
    <mergeCell ref="P6:P7"/>
    <mergeCell ref="C6:D6"/>
    <mergeCell ref="A2:P2"/>
    <mergeCell ref="A5:A7"/>
    <mergeCell ref="B5:B7"/>
    <mergeCell ref="C5:I5"/>
    <mergeCell ref="J5:P5"/>
    <mergeCell ref="J6:K6"/>
    <mergeCell ref="F4:I4"/>
    <mergeCell ref="E6:F6"/>
    <mergeCell ref="G6:H6"/>
    <mergeCell ref="I6:I7"/>
    <mergeCell ref="L6:M6"/>
  </mergeCells>
  <conditionalFormatting sqref="C7 E7:F7 M37 N37:O65536 J1:J2 J8:J65536 N1:O2 N4:O8 J4:J6 C9:I36 K9:P36">
    <cfRule type="cellIs" priority="4" dxfId="15" operator="equal" stopIfTrue="1">
      <formula>0</formula>
    </cfRule>
  </conditionalFormatting>
  <conditionalFormatting sqref="G7:H7">
    <cfRule type="cellIs" priority="3" dxfId="15" operator="equal" stopIfTrue="1">
      <formula>0</formula>
    </cfRule>
  </conditionalFormatting>
  <conditionalFormatting sqref="J7:K7">
    <cfRule type="cellIs" priority="2" dxfId="15" operator="equal" stopIfTrue="1">
      <formula>0</formula>
    </cfRule>
  </conditionalFormatting>
  <conditionalFormatting sqref="L7:M7">
    <cfRule type="cellIs" priority="1" dxfId="15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polischyk</cp:lastModifiedBy>
  <cp:lastPrinted>2017-08-23T11:13:24Z</cp:lastPrinted>
  <dcterms:created xsi:type="dcterms:W3CDTF">2011-09-16T07:32:44Z</dcterms:created>
  <dcterms:modified xsi:type="dcterms:W3CDTF">2017-08-23T11:13:51Z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1.4. Надходження справ і матеріалів до місцевих та апеляційних господарських судів_2.2017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2209476</vt:i4>
  </property>
  <property fmtid="{D5CDD505-2E9C-101B-9397-08002B2CF9AE}" pid="7" name="Тип звіту">
    <vt:lpwstr>1.4. Надходження справ і матеріалів до місцевих та апеляційних господарських судів</vt:lpwstr>
  </property>
  <property fmtid="{D5CDD505-2E9C-101B-9397-08002B2CF9AE}" pid="8" name="К.Cума">
    <vt:lpwstr>1F8F9834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47159130</vt:lpwstr>
  </property>
  <property fmtid="{D5CDD505-2E9C-101B-9397-08002B2CF9AE}" pid="16" name="Версія БД">
    <vt:lpwstr>3.20.0.1863</vt:lpwstr>
  </property>
</Properties>
</file>